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еню" sheetId="1" r:id="rId1"/>
    <sheet name="Лист2" sheetId="2" r:id="rId2"/>
    <sheet name="Лист3" sheetId="3" r:id="rId3"/>
  </sheets>
  <definedNames>
    <definedName name="_xlnm._FilterDatabase" localSheetId="0" hidden="1">меню!$A$20:$O$20</definedName>
  </definedNames>
  <calcPr calcId="124519"/>
</workbook>
</file>

<file path=xl/calcChain.xml><?xml version="1.0" encoding="utf-8"?>
<calcChain xmlns="http://schemas.openxmlformats.org/spreadsheetml/2006/main">
  <c r="L297" i="1"/>
  <c r="L296"/>
  <c r="L298" s="1"/>
  <c r="L288"/>
  <c r="L287"/>
  <c r="F265"/>
  <c r="D265"/>
  <c r="L265"/>
  <c r="L264"/>
  <c r="L266" s="1"/>
  <c r="L255"/>
  <c r="L254"/>
  <c r="L256" s="1"/>
  <c r="F240"/>
  <c r="D240"/>
  <c r="F226"/>
  <c r="D226"/>
  <c r="L231"/>
  <c r="L230"/>
  <c r="F222"/>
  <c r="D222"/>
  <c r="L221"/>
  <c r="L220"/>
  <c r="L222" s="1"/>
  <c r="L197"/>
  <c r="L196"/>
  <c r="F188"/>
  <c r="D188"/>
  <c r="L187"/>
  <c r="L186"/>
  <c r="F286"/>
  <c r="F263"/>
  <c r="F253"/>
  <c r="F229"/>
  <c r="F219"/>
  <c r="F195"/>
  <c r="F185"/>
  <c r="F161"/>
  <c r="F151"/>
  <c r="F128"/>
  <c r="L163"/>
  <c r="L162"/>
  <c r="F281"/>
  <c r="D281"/>
  <c r="F248"/>
  <c r="D248"/>
  <c r="F214"/>
  <c r="D214"/>
  <c r="F180"/>
  <c r="D180"/>
  <c r="F146"/>
  <c r="D146"/>
  <c r="F113"/>
  <c r="D113"/>
  <c r="F79"/>
  <c r="D79"/>
  <c r="F154"/>
  <c r="D154"/>
  <c r="L152"/>
  <c r="L151"/>
  <c r="L130"/>
  <c r="L129"/>
  <c r="L85"/>
  <c r="F121"/>
  <c r="D121"/>
  <c r="D90"/>
  <c r="F89"/>
  <c r="D89"/>
  <c r="L120"/>
  <c r="L119"/>
  <c r="F118"/>
  <c r="F269"/>
  <c r="D269"/>
  <c r="F235"/>
  <c r="D235"/>
  <c r="F201"/>
  <c r="D201"/>
  <c r="F167"/>
  <c r="D167"/>
  <c r="F134"/>
  <c r="D134"/>
  <c r="F94"/>
  <c r="F84"/>
  <c r="L96"/>
  <c r="L95"/>
  <c r="L84"/>
  <c r="F71"/>
  <c r="D71"/>
  <c r="F66"/>
  <c r="D66"/>
  <c r="F60"/>
  <c r="L62"/>
  <c r="L61"/>
  <c r="L52"/>
  <c r="L51"/>
  <c r="B45"/>
  <c r="F51"/>
  <c r="F63"/>
  <c r="B26"/>
  <c r="F36"/>
  <c r="D36"/>
  <c r="F32"/>
  <c r="D32"/>
  <c r="F259"/>
  <c r="D259"/>
  <c r="F225"/>
  <c r="D225"/>
  <c r="F157"/>
  <c r="D157"/>
  <c r="F124"/>
  <c r="D124"/>
  <c r="L289" l="1"/>
  <c r="L232"/>
  <c r="L153"/>
  <c r="L164"/>
  <c r="L198"/>
  <c r="L188"/>
  <c r="L131"/>
  <c r="L53"/>
  <c r="L121"/>
  <c r="L86"/>
  <c r="L97"/>
  <c r="L63"/>
  <c r="F56"/>
  <c r="D56"/>
  <c r="F28"/>
  <c r="D28"/>
  <c r="D295" l="1"/>
  <c r="D296"/>
  <c r="D297"/>
  <c r="D294"/>
  <c r="F295"/>
  <c r="F296"/>
  <c r="F297"/>
  <c r="F298"/>
  <c r="F294"/>
  <c r="B293"/>
  <c r="F274"/>
  <c r="D274"/>
  <c r="D270"/>
  <c r="D268"/>
  <c r="D272"/>
  <c r="D263"/>
  <c r="D264"/>
  <c r="D262"/>
  <c r="F270"/>
  <c r="F271"/>
  <c r="F272"/>
  <c r="F273"/>
  <c r="F268"/>
  <c r="F264"/>
  <c r="F266"/>
  <c r="F262"/>
  <c r="B267"/>
  <c r="B261"/>
  <c r="F241"/>
  <c r="D241"/>
  <c r="F236"/>
  <c r="F237"/>
  <c r="F238"/>
  <c r="F239"/>
  <c r="F234"/>
  <c r="F230"/>
  <c r="F231"/>
  <c r="F232"/>
  <c r="F228"/>
  <c r="D238"/>
  <c r="D236"/>
  <c r="D234"/>
  <c r="D229"/>
  <c r="D230"/>
  <c r="D231"/>
  <c r="D228"/>
  <c r="B233"/>
  <c r="B227"/>
  <c r="F207"/>
  <c r="D207"/>
  <c r="F206"/>
  <c r="D206"/>
  <c r="F202"/>
  <c r="F203"/>
  <c r="F204"/>
  <c r="F205"/>
  <c r="F200"/>
  <c r="F196"/>
  <c r="F197"/>
  <c r="F198"/>
  <c r="F194"/>
  <c r="D204"/>
  <c r="D202"/>
  <c r="D200"/>
  <c r="D195"/>
  <c r="D196"/>
  <c r="D197"/>
  <c r="D194"/>
  <c r="B199"/>
  <c r="B193"/>
  <c r="F173"/>
  <c r="D173"/>
  <c r="F172"/>
  <c r="D172"/>
  <c r="D168"/>
  <c r="D170"/>
  <c r="D166"/>
  <c r="F168"/>
  <c r="F169"/>
  <c r="F170"/>
  <c r="F171"/>
  <c r="F166"/>
  <c r="F162"/>
  <c r="F163"/>
  <c r="F164"/>
  <c r="F160"/>
  <c r="D161"/>
  <c r="D162"/>
  <c r="D163"/>
  <c r="D160"/>
  <c r="B165"/>
  <c r="B159"/>
  <c r="F139"/>
  <c r="D139"/>
  <c r="F135"/>
  <c r="F136"/>
  <c r="F137"/>
  <c r="F138"/>
  <c r="F133"/>
  <c r="F131"/>
  <c r="F129"/>
  <c r="F130"/>
  <c r="F127"/>
  <c r="D137"/>
  <c r="D135"/>
  <c r="D133"/>
  <c r="D130"/>
  <c r="D129"/>
  <c r="D128"/>
  <c r="D127"/>
  <c r="F105"/>
  <c r="D105"/>
  <c r="B132"/>
  <c r="B126"/>
  <c r="D106"/>
  <c r="F106"/>
  <c r="D87"/>
  <c r="F87"/>
  <c r="F100"/>
  <c r="F101"/>
  <c r="F102"/>
  <c r="F103"/>
  <c r="F104"/>
  <c r="F99"/>
  <c r="D100"/>
  <c r="D101"/>
  <c r="D103"/>
  <c r="D99"/>
  <c r="F95"/>
  <c r="F96"/>
  <c r="F97"/>
  <c r="F93"/>
  <c r="D94"/>
  <c r="D95"/>
  <c r="D96"/>
  <c r="D93"/>
  <c r="B98"/>
  <c r="B92"/>
  <c r="F132" l="1"/>
  <c r="F126"/>
  <c r="F199"/>
  <c r="F227"/>
  <c r="F193"/>
  <c r="F261"/>
  <c r="D293"/>
  <c r="F165"/>
  <c r="D165"/>
  <c r="D193"/>
  <c r="F267"/>
  <c r="D261"/>
  <c r="F293"/>
  <c r="D199"/>
  <c r="D233"/>
  <c r="D126"/>
  <c r="D159"/>
  <c r="F159"/>
  <c r="D227"/>
  <c r="F233"/>
  <c r="D267"/>
  <c r="D132"/>
  <c r="F98"/>
  <c r="D92"/>
  <c r="D98"/>
  <c r="F92"/>
  <c r="F61"/>
  <c r="D61"/>
  <c r="F282"/>
  <c r="F283"/>
  <c r="F284"/>
  <c r="F285"/>
  <c r="F287"/>
  <c r="F288"/>
  <c r="F289"/>
  <c r="F249"/>
  <c r="F250"/>
  <c r="F251"/>
  <c r="F252"/>
  <c r="F254"/>
  <c r="F255"/>
  <c r="F256"/>
  <c r="F215"/>
  <c r="F216"/>
  <c r="F217"/>
  <c r="F218"/>
  <c r="F220"/>
  <c r="F221"/>
  <c r="F181"/>
  <c r="F182"/>
  <c r="F183"/>
  <c r="F184"/>
  <c r="F186"/>
  <c r="F187"/>
  <c r="F147"/>
  <c r="F148"/>
  <c r="F149"/>
  <c r="F150"/>
  <c r="F152"/>
  <c r="F153"/>
  <c r="F114"/>
  <c r="F115"/>
  <c r="F116"/>
  <c r="F117"/>
  <c r="F119"/>
  <c r="F120"/>
  <c r="F80"/>
  <c r="F81"/>
  <c r="F82"/>
  <c r="F83"/>
  <c r="F85"/>
  <c r="F86"/>
  <c r="D282"/>
  <c r="D283"/>
  <c r="D284"/>
  <c r="D285"/>
  <c r="D286"/>
  <c r="D288"/>
  <c r="D289"/>
  <c r="D249"/>
  <c r="D250"/>
  <c r="D251"/>
  <c r="D252"/>
  <c r="D253"/>
  <c r="D255"/>
  <c r="D256"/>
  <c r="D215"/>
  <c r="D216"/>
  <c r="D217"/>
  <c r="D218"/>
  <c r="D219"/>
  <c r="D221"/>
  <c r="D181"/>
  <c r="D182"/>
  <c r="D183"/>
  <c r="D184"/>
  <c r="D185"/>
  <c r="D187"/>
  <c r="D147"/>
  <c r="D148"/>
  <c r="D149"/>
  <c r="D150"/>
  <c r="D151"/>
  <c r="D153"/>
  <c r="D114"/>
  <c r="D115"/>
  <c r="D116"/>
  <c r="D117"/>
  <c r="D118"/>
  <c r="D120"/>
  <c r="D80"/>
  <c r="D81"/>
  <c r="D82"/>
  <c r="D83"/>
  <c r="D84"/>
  <c r="D86"/>
  <c r="B280"/>
  <c r="B247"/>
  <c r="B213"/>
  <c r="B179"/>
  <c r="B145"/>
  <c r="B112"/>
  <c r="B78"/>
  <c r="D54"/>
  <c r="F54"/>
  <c r="F53"/>
  <c r="D53"/>
  <c r="B290"/>
  <c r="B257"/>
  <c r="B223"/>
  <c r="B189"/>
  <c r="B155"/>
  <c r="B122"/>
  <c r="F292"/>
  <c r="F291"/>
  <c r="F260"/>
  <c r="F258"/>
  <c r="F224"/>
  <c r="F192"/>
  <c r="F191"/>
  <c r="F190"/>
  <c r="F158"/>
  <c r="F156"/>
  <c r="F125"/>
  <c r="F123"/>
  <c r="F91"/>
  <c r="F90"/>
  <c r="B88"/>
  <c r="D292"/>
  <c r="D291"/>
  <c r="D260"/>
  <c r="D258"/>
  <c r="D224"/>
  <c r="D192"/>
  <c r="D191"/>
  <c r="D190"/>
  <c r="D158"/>
  <c r="D156"/>
  <c r="D125"/>
  <c r="D123"/>
  <c r="D91"/>
  <c r="B278" l="1"/>
  <c r="B211"/>
  <c r="B177"/>
  <c r="B245"/>
  <c r="B143"/>
  <c r="B110"/>
  <c r="B76"/>
  <c r="F247"/>
  <c r="F213"/>
  <c r="F112"/>
  <c r="F78"/>
  <c r="F145"/>
  <c r="D145"/>
  <c r="D280"/>
  <c r="D247"/>
  <c r="D78"/>
  <c r="F280"/>
  <c r="D112"/>
  <c r="D179"/>
  <c r="F179"/>
  <c r="D213"/>
  <c r="F88"/>
  <c r="D88"/>
  <c r="D155"/>
  <c r="D223"/>
  <c r="D290"/>
  <c r="F189"/>
  <c r="F257"/>
  <c r="F122"/>
  <c r="D122"/>
  <c r="D189"/>
  <c r="D257"/>
  <c r="F155"/>
  <c r="F223"/>
  <c r="F290"/>
  <c r="D72"/>
  <c r="F72"/>
  <c r="B64"/>
  <c r="F68"/>
  <c r="F70"/>
  <c r="F69"/>
  <c r="D69"/>
  <c r="F67"/>
  <c r="D67"/>
  <c r="F65"/>
  <c r="D65"/>
  <c r="B58"/>
  <c r="F62"/>
  <c r="F59"/>
  <c r="D60"/>
  <c r="D62"/>
  <c r="D59"/>
  <c r="F278" l="1"/>
  <c r="J12" s="1"/>
  <c r="D278"/>
  <c r="J11" s="1"/>
  <c r="F177"/>
  <c r="G12" s="1"/>
  <c r="F211"/>
  <c r="H12" s="1"/>
  <c r="F245"/>
  <c r="I12" s="1"/>
  <c r="D245"/>
  <c r="I11" s="1"/>
  <c r="D211"/>
  <c r="H11" s="1"/>
  <c r="D177"/>
  <c r="F143"/>
  <c r="F12" s="1"/>
  <c r="D143"/>
  <c r="F11" s="1"/>
  <c r="D110"/>
  <c r="F110"/>
  <c r="E12" s="1"/>
  <c r="E126"/>
  <c r="D76"/>
  <c r="F76"/>
  <c r="D12" s="1"/>
  <c r="E92"/>
  <c r="F64"/>
  <c r="D64"/>
  <c r="F58"/>
  <c r="D58"/>
  <c r="B55"/>
  <c r="D57"/>
  <c r="F57"/>
  <c r="F47"/>
  <c r="F48"/>
  <c r="F49"/>
  <c r="F50"/>
  <c r="F52"/>
  <c r="F46"/>
  <c r="D47"/>
  <c r="D48"/>
  <c r="D49"/>
  <c r="D50"/>
  <c r="D51"/>
  <c r="D46"/>
  <c r="F34"/>
  <c r="F37"/>
  <c r="D33"/>
  <c r="D35"/>
  <c r="D38"/>
  <c r="D31"/>
  <c r="D29"/>
  <c r="D27"/>
  <c r="F38"/>
  <c r="F35"/>
  <c r="F33"/>
  <c r="F31"/>
  <c r="B30"/>
  <c r="F29"/>
  <c r="F27"/>
  <c r="F26" l="1"/>
  <c r="D26"/>
  <c r="F30"/>
  <c r="E78"/>
  <c r="D11"/>
  <c r="E112"/>
  <c r="E11"/>
  <c r="E179"/>
  <c r="G11"/>
  <c r="E122"/>
  <c r="E132"/>
  <c r="E261"/>
  <c r="E267"/>
  <c r="E257"/>
  <c r="E247"/>
  <c r="E227"/>
  <c r="E233"/>
  <c r="E223"/>
  <c r="E213"/>
  <c r="E193"/>
  <c r="E199"/>
  <c r="E189"/>
  <c r="E165"/>
  <c r="E155"/>
  <c r="E159"/>
  <c r="E145"/>
  <c r="E88"/>
  <c r="E98"/>
  <c r="B43"/>
  <c r="F55"/>
  <c r="F45"/>
  <c r="D55"/>
  <c r="D45"/>
  <c r="B23"/>
  <c r="D30"/>
  <c r="D23" l="1"/>
  <c r="B11" s="1"/>
  <c r="F43"/>
  <c r="C12" s="1"/>
  <c r="D43"/>
  <c r="F23"/>
  <c r="B12" s="1"/>
  <c r="C11" l="1"/>
  <c r="E58"/>
  <c r="E64"/>
  <c r="E55"/>
  <c r="E45"/>
</calcChain>
</file>

<file path=xl/sharedStrings.xml><?xml version="1.0" encoding="utf-8"?>
<sst xmlns="http://schemas.openxmlformats.org/spreadsheetml/2006/main" count="776" uniqueCount="88">
  <si>
    <t>На одного человека</t>
  </si>
  <si>
    <t>ккал/100гр</t>
  </si>
  <si>
    <t>ккал</t>
  </si>
  <si>
    <t>вес, гр</t>
  </si>
  <si>
    <t>-</t>
  </si>
  <si>
    <t>козинаки</t>
  </si>
  <si>
    <t>гречка</t>
  </si>
  <si>
    <t>сыр</t>
  </si>
  <si>
    <t>чай</t>
  </si>
  <si>
    <t>сахар</t>
  </si>
  <si>
    <t>сух. Молоко</t>
  </si>
  <si>
    <t>изюм</t>
  </si>
  <si>
    <t>печенье</t>
  </si>
  <si>
    <t>щербет</t>
  </si>
  <si>
    <t>Карманные перекусы</t>
  </si>
  <si>
    <t>День 1 
(02.05.2013)</t>
  </si>
  <si>
    <t>Большой перекус</t>
  </si>
  <si>
    <t>Ужин</t>
  </si>
  <si>
    <t>Общая схема питания</t>
  </si>
  <si>
    <t>Завтрак - Выдача ништяков для карманых перекусов на весь день - Большой перекус - Ужин</t>
  </si>
  <si>
    <t>Прибываем в Кисловодск в 12.20. Выходим из поезда "поемши", либо по дороге от ЖД-вокзала совершаем Большой перекус в каком-нибудь кафе Кисловодска (всё это для того, чтобы не тащить на себе лишние продукты)</t>
  </si>
  <si>
    <t>сушеные овощи</t>
  </si>
  <si>
    <t>соль, специи</t>
  </si>
  <si>
    <t>План питания
Велопоход на майские (2013). Кавказ. Кисловодск</t>
  </si>
  <si>
    <t>Калорийность в день</t>
  </si>
  <si>
    <t>600-700 гр</t>
  </si>
  <si>
    <t>Меню</t>
  </si>
  <si>
    <t>Статистика по дням</t>
  </si>
  <si>
    <t>2 мая</t>
  </si>
  <si>
    <t>3 мая</t>
  </si>
  <si>
    <t>4 мая</t>
  </si>
  <si>
    <t>5 мая</t>
  </si>
  <si>
    <t>6 мая</t>
  </si>
  <si>
    <t>7 мая</t>
  </si>
  <si>
    <t>8 мая</t>
  </si>
  <si>
    <t>9 мая</t>
  </si>
  <si>
    <t>10 мая</t>
  </si>
  <si>
    <t>День 2 
(03.05.2013)</t>
  </si>
  <si>
    <t>Завтрак</t>
  </si>
  <si>
    <t>Прочее</t>
  </si>
  <si>
    <t>Вес продуктов на 1 чел в день</t>
  </si>
  <si>
    <t>День 3 
(04.05.2013)</t>
  </si>
  <si>
    <t>День 4 
(05.05.2013)</t>
  </si>
  <si>
    <t>Продукты</t>
  </si>
  <si>
    <t>День 5 
(06.05.2013)</t>
  </si>
  <si>
    <t>День 6 
(07.05.2013)</t>
  </si>
  <si>
    <t>День 7 
(08.05.2013)</t>
  </si>
  <si>
    <t>День 8 
(09.05.2013)</t>
  </si>
  <si>
    <t>День 9 
(10.05.2013)</t>
  </si>
  <si>
    <t>Ккал на 1 чел (в походе)</t>
  </si>
  <si>
    <t xml:space="preserve">сыр </t>
  </si>
  <si>
    <t>сухари</t>
  </si>
  <si>
    <t>макароны (рожки)</t>
  </si>
  <si>
    <t>соя</t>
  </si>
  <si>
    <t>5 злаков</t>
  </si>
  <si>
    <t>2200-2500  Ккал</t>
  </si>
  <si>
    <t>хлеб</t>
  </si>
  <si>
    <t>сухофрукты (яблоки)</t>
  </si>
  <si>
    <t>орехи (грецкие)</t>
  </si>
  <si>
    <t>распределение калорийности, %</t>
  </si>
  <si>
    <t>Вес продуктов съедаемых группой в день, гр</t>
  </si>
  <si>
    <t>Вес продуктов для перевозки на начало дня, гр</t>
  </si>
  <si>
    <t>сухофрукты (курага)</t>
  </si>
  <si>
    <t>орехи (миндаль)</t>
  </si>
  <si>
    <t>гематоген</t>
  </si>
  <si>
    <t>день</t>
  </si>
  <si>
    <t>дата</t>
  </si>
  <si>
    <t>печенье овсяное</t>
  </si>
  <si>
    <t>вафли</t>
  </si>
  <si>
    <t>Покупаем в Кисловодске:
- хлеб (на 1 и 2 дни), 
- колбасу (на весь маршрут)</t>
  </si>
  <si>
    <t>конфеты (батончики)</t>
  </si>
  <si>
    <t>конфеты  (батончики)</t>
  </si>
  <si>
    <t>чечевица</t>
  </si>
  <si>
    <t>в городе в пункте общественного питания :-)</t>
  </si>
  <si>
    <t>Ужинаем в Кисловодске в общепите</t>
  </si>
  <si>
    <t>Количество участников</t>
  </si>
  <si>
    <t>сухофрукты (изюм)</t>
  </si>
  <si>
    <t>Общий вес продуктов на 8 человек, гр</t>
  </si>
  <si>
    <t>пачка</t>
  </si>
  <si>
    <t>колбаса (7 чел)</t>
  </si>
  <si>
    <t>вместо колбасы Сергею</t>
  </si>
  <si>
    <t>шоколад (горький)</t>
  </si>
  <si>
    <t>орехи (арахис)</t>
  </si>
  <si>
    <t>4 злака</t>
  </si>
  <si>
    <t>3 злака</t>
  </si>
  <si>
    <t>Геркулес</t>
  </si>
  <si>
    <t>фрутилад (облепиха)</t>
  </si>
  <si>
    <t>Покупаем в Карачаевске:
- гематоген, 
- шоколад,
- хлеб (на 8 и 9 дни)
- макароны
- геркулес, 3 злака
- сыр, колбаса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</si>
</sst>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22"/>
      <color theme="5" tint="-0.249977111117893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/>
    <xf numFmtId="0" fontId="3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9" fontId="3" fillId="4" borderId="1" xfId="2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3" fillId="0" borderId="0" xfId="0" applyFont="1" applyFill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4" borderId="5" xfId="0" applyFont="1" applyFill="1" applyBorder="1" applyAlignment="1"/>
    <xf numFmtId="0" fontId="3" fillId="4" borderId="5" xfId="0" applyFont="1" applyFill="1" applyBorder="1" applyAlignment="1">
      <alignment horizontal="center" vertical="center"/>
    </xf>
    <xf numFmtId="9" fontId="3" fillId="4" borderId="5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1" fillId="5" borderId="1" xfId="0" applyFont="1" applyFill="1" applyBorder="1" applyAlignment="1">
      <alignment horizontal="center" vertical="center"/>
    </xf>
    <xf numFmtId="0" fontId="0" fillId="6" borderId="1" xfId="0" applyFill="1" applyBorder="1"/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99FF66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99"/>
  <sheetViews>
    <sheetView tabSelected="1" zoomScale="70" zoomScaleNormal="70" workbookViewId="0">
      <pane ySplit="14" topLeftCell="A246" activePane="bottomLeft" state="frozen"/>
      <selection pane="bottomLeft" activeCell="G252" sqref="G252"/>
    </sheetView>
  </sheetViews>
  <sheetFormatPr defaultRowHeight="15"/>
  <cols>
    <col min="1" max="1" width="22.7109375" customWidth="1"/>
    <col min="2" max="2" width="18.28515625" style="31" customWidth="1"/>
    <col min="3" max="3" width="20.7109375" customWidth="1"/>
    <col min="4" max="4" width="18" customWidth="1"/>
    <col min="5" max="5" width="18.140625" customWidth="1"/>
    <col min="6" max="6" width="17.140625" customWidth="1"/>
    <col min="7" max="7" width="11.85546875" customWidth="1"/>
    <col min="8" max="8" width="23.28515625" customWidth="1"/>
    <col min="9" max="9" width="15" customWidth="1"/>
    <col min="10" max="11" width="12.7109375" customWidth="1"/>
    <col min="12" max="12" width="14" customWidth="1"/>
    <col min="13" max="13" width="5.85546875" bestFit="1" customWidth="1"/>
    <col min="14" max="14" width="11.28515625" customWidth="1"/>
    <col min="15" max="15" width="5.85546875" bestFit="1" customWidth="1"/>
    <col min="16" max="16" width="5.85546875" customWidth="1"/>
    <col min="17" max="17" width="6.85546875" bestFit="1" customWidth="1"/>
  </cols>
  <sheetData>
    <row r="1" spans="1:11" ht="41.25" customHeight="1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1">
      <c r="A3" s="85" t="s">
        <v>75</v>
      </c>
      <c r="B3" s="66"/>
      <c r="C3" s="78">
        <v>8</v>
      </c>
      <c r="D3" s="78"/>
      <c r="E3" s="78"/>
      <c r="F3" s="78"/>
      <c r="G3" s="78"/>
      <c r="H3" s="78"/>
      <c r="I3" s="78"/>
      <c r="J3" s="78"/>
      <c r="K3" s="30"/>
    </row>
    <row r="4" spans="1:11" ht="15" customHeight="1">
      <c r="A4" s="66" t="s">
        <v>18</v>
      </c>
      <c r="B4" s="67"/>
      <c r="C4" s="83" t="s">
        <v>19</v>
      </c>
      <c r="D4" s="83"/>
      <c r="E4" s="83"/>
      <c r="F4" s="83"/>
      <c r="G4" s="83"/>
      <c r="H4" s="83"/>
      <c r="I4" s="83"/>
      <c r="J4" s="83"/>
      <c r="K4" s="40"/>
    </row>
    <row r="5" spans="1:11">
      <c r="A5" s="66" t="s">
        <v>24</v>
      </c>
      <c r="B5" s="67"/>
      <c r="C5" s="80" t="s">
        <v>55</v>
      </c>
      <c r="D5" s="80"/>
      <c r="E5" s="80"/>
      <c r="F5" s="80"/>
      <c r="G5" s="80"/>
      <c r="H5" s="80"/>
      <c r="I5" s="80"/>
      <c r="J5" s="80"/>
      <c r="K5" s="41"/>
    </row>
    <row r="6" spans="1:11">
      <c r="A6" s="68" t="s">
        <v>40</v>
      </c>
      <c r="B6" s="67"/>
      <c r="C6" s="79" t="s">
        <v>25</v>
      </c>
      <c r="D6" s="79"/>
      <c r="E6" s="79"/>
      <c r="F6" s="79"/>
      <c r="G6" s="79"/>
      <c r="H6" s="79"/>
      <c r="I6" s="79"/>
      <c r="J6" s="79"/>
      <c r="K6" s="29"/>
    </row>
    <row r="8" spans="1:11" ht="15.75">
      <c r="A8" s="59" t="s">
        <v>27</v>
      </c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>
      <c r="A9" s="19" t="s">
        <v>66</v>
      </c>
      <c r="B9" s="16" t="s">
        <v>28</v>
      </c>
      <c r="C9" s="16" t="s">
        <v>29</v>
      </c>
      <c r="D9" s="16" t="s">
        <v>30</v>
      </c>
      <c r="E9" s="16" t="s">
        <v>31</v>
      </c>
      <c r="F9" s="16" t="s">
        <v>32</v>
      </c>
      <c r="G9" s="16" t="s">
        <v>33</v>
      </c>
      <c r="H9" s="16" t="s">
        <v>34</v>
      </c>
      <c r="I9" s="16" t="s">
        <v>35</v>
      </c>
      <c r="J9" s="16" t="s">
        <v>36</v>
      </c>
    </row>
    <row r="10" spans="1:11">
      <c r="A10" s="19" t="s">
        <v>65</v>
      </c>
      <c r="B10" s="28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</row>
    <row r="11" spans="1:11">
      <c r="A11" s="13" t="s">
        <v>49</v>
      </c>
      <c r="B11" s="4">
        <f>D23</f>
        <v>711.46249999999998</v>
      </c>
      <c r="C11" s="4">
        <f>D43</f>
        <v>2000.0925</v>
      </c>
      <c r="D11" s="4">
        <f>D76</f>
        <v>2148.3424999999997</v>
      </c>
      <c r="E11" s="4">
        <f>D110</f>
        <v>2081.0625</v>
      </c>
      <c r="F11" s="4">
        <f>D143</f>
        <v>2007.8125</v>
      </c>
      <c r="G11" s="4">
        <f>D177</f>
        <v>2185.1624999999999</v>
      </c>
      <c r="H11" s="4">
        <f>D211</f>
        <v>2136.5925000000002</v>
      </c>
      <c r="I11" s="4">
        <f>D245</f>
        <v>2007.0024999999998</v>
      </c>
      <c r="J11" s="4">
        <f>D278</f>
        <v>1549.6399999999999</v>
      </c>
    </row>
    <row r="12" spans="1:11" ht="45">
      <c r="A12" s="14" t="s">
        <v>60</v>
      </c>
      <c r="B12" s="4">
        <f>F23</f>
        <v>1742</v>
      </c>
      <c r="C12" s="4">
        <f>F43</f>
        <v>4528</v>
      </c>
      <c r="D12" s="4">
        <f>F76</f>
        <v>4413</v>
      </c>
      <c r="E12" s="4">
        <f>F110</f>
        <v>4187</v>
      </c>
      <c r="F12" s="4">
        <f>F143</f>
        <v>4117</v>
      </c>
      <c r="G12" s="4">
        <f>F177</f>
        <v>4512</v>
      </c>
      <c r="H12" s="4">
        <f>F211</f>
        <v>4288</v>
      </c>
      <c r="I12" s="4">
        <f>F245</f>
        <v>4608</v>
      </c>
      <c r="J12" s="4">
        <f>F278</f>
        <v>3306</v>
      </c>
    </row>
    <row r="13" spans="1:11" ht="45" hidden="1">
      <c r="A13" s="14" t="s">
        <v>61</v>
      </c>
      <c r="B13" s="20"/>
      <c r="C13" s="5"/>
      <c r="D13" s="5"/>
      <c r="E13" s="5"/>
      <c r="F13" s="5"/>
      <c r="G13" s="5"/>
      <c r="H13" s="5"/>
      <c r="I13" s="5"/>
      <c r="J13" s="5"/>
    </row>
    <row r="14" spans="1:11" ht="105.75" customHeight="1">
      <c r="A14" s="14" t="s">
        <v>39</v>
      </c>
      <c r="B14" s="14" t="s">
        <v>69</v>
      </c>
      <c r="C14" s="1"/>
      <c r="D14" s="1"/>
      <c r="E14" s="1"/>
      <c r="F14" s="1"/>
      <c r="G14" s="1"/>
      <c r="H14" s="14" t="s">
        <v>87</v>
      </c>
      <c r="I14" s="15"/>
      <c r="J14" s="42" t="s">
        <v>74</v>
      </c>
    </row>
    <row r="15" spans="1:11">
      <c r="A15" s="35"/>
      <c r="B15" s="10"/>
    </row>
    <row r="16" spans="1:11">
      <c r="A16" s="32"/>
      <c r="B16" s="34"/>
      <c r="C16" s="34"/>
    </row>
    <row r="19" spans="1:10" ht="32.25" customHeight="1">
      <c r="A19" s="58" t="s">
        <v>26</v>
      </c>
      <c r="B19" s="58"/>
      <c r="C19" s="58"/>
      <c r="D19" s="58"/>
      <c r="E19" s="58"/>
      <c r="F19" s="58"/>
    </row>
    <row r="21" spans="1:10" ht="15" customHeight="1">
      <c r="A21" s="60" t="s">
        <v>43</v>
      </c>
      <c r="B21" s="62" t="s">
        <v>0</v>
      </c>
      <c r="C21" s="63"/>
      <c r="D21" s="63"/>
      <c r="E21" s="76"/>
      <c r="F21" s="64" t="s">
        <v>77</v>
      </c>
    </row>
    <row r="22" spans="1:10" ht="30">
      <c r="A22" s="61"/>
      <c r="B22" s="25" t="s">
        <v>3</v>
      </c>
      <c r="C22" s="25" t="s">
        <v>1</v>
      </c>
      <c r="D22" s="25" t="s">
        <v>2</v>
      </c>
      <c r="E22" s="26" t="s">
        <v>59</v>
      </c>
      <c r="F22" s="65"/>
      <c r="H22" s="9"/>
      <c r="I22" s="9"/>
      <c r="J22" s="9"/>
    </row>
    <row r="23" spans="1:10" s="9" customFormat="1" ht="15" customHeight="1">
      <c r="A23" s="69" t="s">
        <v>15</v>
      </c>
      <c r="B23" s="71">
        <f>B26+B30</f>
        <v>217.75</v>
      </c>
      <c r="C23" s="72" t="s">
        <v>4</v>
      </c>
      <c r="D23" s="71">
        <f>D26+D30</f>
        <v>711.46249999999998</v>
      </c>
      <c r="E23" s="71" t="s">
        <v>4</v>
      </c>
      <c r="F23" s="71">
        <f>F26+F30</f>
        <v>1742</v>
      </c>
    </row>
    <row r="24" spans="1:10" s="9" customFormat="1">
      <c r="A24" s="75"/>
      <c r="B24" s="75"/>
      <c r="C24" s="75"/>
      <c r="D24" s="75"/>
      <c r="E24" s="77"/>
      <c r="F24" s="75"/>
    </row>
    <row r="25" spans="1:10" s="9" customFormat="1" ht="30" customHeight="1">
      <c r="A25" s="81" t="s">
        <v>20</v>
      </c>
      <c r="B25" s="82"/>
      <c r="C25" s="82"/>
      <c r="D25" s="82"/>
      <c r="E25" s="82"/>
      <c r="F25" s="82"/>
      <c r="G25" s="3"/>
      <c r="H25" s="3"/>
      <c r="I25" s="3"/>
    </row>
    <row r="26" spans="1:10" s="3" customFormat="1" ht="15" customHeight="1">
      <c r="A26" s="47" t="s">
        <v>14</v>
      </c>
      <c r="B26" s="48">
        <f>B27+B29+B28</f>
        <v>40</v>
      </c>
      <c r="C26" s="48" t="s">
        <v>4</v>
      </c>
      <c r="D26" s="48">
        <f>D27+D29+D28</f>
        <v>146.5</v>
      </c>
      <c r="E26" s="49" t="s">
        <v>4</v>
      </c>
      <c r="F26" s="48">
        <f>F27+F29+F28</f>
        <v>320</v>
      </c>
      <c r="H26"/>
      <c r="I26"/>
      <c r="J26"/>
    </row>
    <row r="27" spans="1:10">
      <c r="A27" s="1" t="s">
        <v>57</v>
      </c>
      <c r="B27" s="20">
        <v>10</v>
      </c>
      <c r="C27" s="6">
        <v>273</v>
      </c>
      <c r="D27" s="5">
        <f>C27/100*B27</f>
        <v>27.3</v>
      </c>
      <c r="E27" s="20" t="s">
        <v>4</v>
      </c>
      <c r="F27" s="5">
        <f>B27*$C$3</f>
        <v>80</v>
      </c>
    </row>
    <row r="28" spans="1:10">
      <c r="A28" s="1" t="s">
        <v>62</v>
      </c>
      <c r="B28" s="44">
        <v>20</v>
      </c>
      <c r="C28" s="6">
        <v>272</v>
      </c>
      <c r="D28" s="44">
        <f>C28/100*B28</f>
        <v>54.400000000000006</v>
      </c>
      <c r="E28" s="44"/>
      <c r="F28" s="44">
        <f>B28*$C$3</f>
        <v>160</v>
      </c>
    </row>
    <row r="29" spans="1:10">
      <c r="A29" s="1" t="s">
        <v>58</v>
      </c>
      <c r="B29" s="20">
        <v>10</v>
      </c>
      <c r="C29" s="6">
        <v>648</v>
      </c>
      <c r="D29" s="5">
        <f>C29/100*B29</f>
        <v>64.800000000000011</v>
      </c>
      <c r="E29" s="20" t="s">
        <v>4</v>
      </c>
      <c r="F29" s="5">
        <f>B29*$C$3</f>
        <v>80</v>
      </c>
      <c r="H29" s="3"/>
      <c r="I29" s="3"/>
      <c r="J29" s="3"/>
    </row>
    <row r="30" spans="1:10" s="3" customFormat="1">
      <c r="A30" s="2" t="s">
        <v>17</v>
      </c>
      <c r="B30" s="7">
        <f>SUM(B31:B38)</f>
        <v>177.75</v>
      </c>
      <c r="C30" s="8" t="s">
        <v>4</v>
      </c>
      <c r="D30" s="7">
        <f>SUM(D31:D38)</f>
        <v>564.96249999999998</v>
      </c>
      <c r="E30" s="24" t="s">
        <v>4</v>
      </c>
      <c r="F30" s="7">
        <f>SUM(F31:F38)</f>
        <v>1422</v>
      </c>
      <c r="H30"/>
      <c r="I30"/>
      <c r="J30"/>
    </row>
    <row r="31" spans="1:10">
      <c r="A31" s="1" t="s">
        <v>6</v>
      </c>
      <c r="B31" s="4">
        <v>50</v>
      </c>
      <c r="C31" s="6">
        <v>329</v>
      </c>
      <c r="D31" s="4">
        <f>C31/100*B31</f>
        <v>164.5</v>
      </c>
      <c r="E31" s="20" t="s">
        <v>4</v>
      </c>
      <c r="F31" s="5">
        <f t="shared" ref="F31:F38" si="0">B31*$C$3</f>
        <v>400</v>
      </c>
    </row>
    <row r="32" spans="1:10">
      <c r="A32" s="22" t="s">
        <v>53</v>
      </c>
      <c r="B32" s="51">
        <v>18.75</v>
      </c>
      <c r="C32" s="6">
        <v>395</v>
      </c>
      <c r="D32" s="4">
        <f t="shared" ref="D32" si="1">C32/100*B32</f>
        <v>74.0625</v>
      </c>
      <c r="E32" s="51" t="s">
        <v>4</v>
      </c>
      <c r="F32" s="51">
        <f t="shared" si="0"/>
        <v>150</v>
      </c>
      <c r="G32" t="s">
        <v>78</v>
      </c>
    </row>
    <row r="33" spans="1:9">
      <c r="A33" s="1" t="s">
        <v>21</v>
      </c>
      <c r="B33" s="20">
        <v>5</v>
      </c>
      <c r="C33" s="6">
        <v>100</v>
      </c>
      <c r="D33" s="4">
        <f>C33/100*B33</f>
        <v>5</v>
      </c>
      <c r="E33" s="20" t="s">
        <v>4</v>
      </c>
      <c r="F33" s="5">
        <f t="shared" si="0"/>
        <v>40</v>
      </c>
    </row>
    <row r="34" spans="1:9">
      <c r="A34" s="1" t="s">
        <v>22</v>
      </c>
      <c r="B34" s="6">
        <v>1</v>
      </c>
      <c r="C34" s="6" t="s">
        <v>4</v>
      </c>
      <c r="D34" s="5" t="s">
        <v>4</v>
      </c>
      <c r="E34" s="20" t="s">
        <v>4</v>
      </c>
      <c r="F34" s="5">
        <f>B34*$C$3</f>
        <v>8</v>
      </c>
    </row>
    <row r="35" spans="1:9">
      <c r="A35" s="1" t="s">
        <v>56</v>
      </c>
      <c r="B35" s="20">
        <v>50</v>
      </c>
      <c r="C35" s="6">
        <v>254</v>
      </c>
      <c r="D35" s="4">
        <f>C35/100*B35</f>
        <v>127</v>
      </c>
      <c r="E35" s="20" t="s">
        <v>4</v>
      </c>
      <c r="F35" s="5">
        <f t="shared" si="0"/>
        <v>400</v>
      </c>
    </row>
    <row r="36" spans="1:9">
      <c r="A36" s="1" t="s">
        <v>7</v>
      </c>
      <c r="B36" s="4">
        <v>30</v>
      </c>
      <c r="C36" s="6">
        <v>370</v>
      </c>
      <c r="D36" s="4">
        <f t="shared" ref="D36" si="2">C36/100*B36</f>
        <v>111</v>
      </c>
      <c r="E36" s="51" t="s">
        <v>4</v>
      </c>
      <c r="F36" s="51">
        <f t="shared" si="0"/>
        <v>240</v>
      </c>
    </row>
    <row r="37" spans="1:9">
      <c r="A37" s="1" t="s">
        <v>8</v>
      </c>
      <c r="B37" s="20">
        <v>3</v>
      </c>
      <c r="C37" s="6" t="s">
        <v>4</v>
      </c>
      <c r="D37" s="5" t="s">
        <v>4</v>
      </c>
      <c r="E37" s="20" t="s">
        <v>4</v>
      </c>
      <c r="F37" s="5">
        <f>B37*$C$3</f>
        <v>24</v>
      </c>
    </row>
    <row r="38" spans="1:9">
      <c r="A38" s="1" t="s">
        <v>13</v>
      </c>
      <c r="B38" s="20">
        <v>20</v>
      </c>
      <c r="C38" s="6">
        <v>417</v>
      </c>
      <c r="D38" s="4">
        <f>C38/100*B38</f>
        <v>83.4</v>
      </c>
      <c r="E38" s="20" t="s">
        <v>4</v>
      </c>
      <c r="F38" s="5">
        <f t="shared" si="0"/>
        <v>160</v>
      </c>
    </row>
    <row r="41" spans="1:9" ht="15" customHeight="1">
      <c r="A41" s="60" t="s">
        <v>43</v>
      </c>
      <c r="B41" s="62" t="s">
        <v>0</v>
      </c>
      <c r="C41" s="63"/>
      <c r="D41" s="63"/>
      <c r="E41" s="27"/>
      <c r="F41" s="64" t="s">
        <v>77</v>
      </c>
    </row>
    <row r="42" spans="1:9" ht="30">
      <c r="A42" s="61"/>
      <c r="B42" s="18" t="s">
        <v>3</v>
      </c>
      <c r="C42" s="18" t="s">
        <v>1</v>
      </c>
      <c r="D42" s="18" t="s">
        <v>2</v>
      </c>
      <c r="E42" s="26" t="s">
        <v>59</v>
      </c>
      <c r="F42" s="65"/>
    </row>
    <row r="43" spans="1:9" s="9" customFormat="1" ht="15" customHeight="1">
      <c r="A43" s="69" t="s">
        <v>37</v>
      </c>
      <c r="B43" s="71">
        <f>B45+B55+B58+B64</f>
        <v>574.75</v>
      </c>
      <c r="C43" s="72" t="s">
        <v>4</v>
      </c>
      <c r="D43" s="71">
        <f>D45+D55+D58+D64</f>
        <v>2000.0925</v>
      </c>
      <c r="E43" s="71" t="s">
        <v>4</v>
      </c>
      <c r="F43" s="71">
        <f>F45+F55+F58+F64</f>
        <v>4528</v>
      </c>
    </row>
    <row r="44" spans="1:9" s="9" customFormat="1">
      <c r="A44" s="70"/>
      <c r="B44" s="70"/>
      <c r="C44" s="70"/>
      <c r="D44" s="73"/>
      <c r="E44" s="73"/>
      <c r="F44" s="70"/>
      <c r="H44"/>
      <c r="I44"/>
    </row>
    <row r="45" spans="1:9">
      <c r="A45" s="2" t="s">
        <v>38</v>
      </c>
      <c r="B45" s="7">
        <f>SUM(B46:B51,B52:B54)</f>
        <v>207</v>
      </c>
      <c r="C45" s="8" t="s">
        <v>4</v>
      </c>
      <c r="D45" s="7">
        <f>SUM(D46:D54)</f>
        <v>715.4</v>
      </c>
      <c r="E45" s="24">
        <f>D45/D43</f>
        <v>0.35768345714010724</v>
      </c>
      <c r="F45" s="7">
        <f>SUM(F46:F54)</f>
        <v>1626</v>
      </c>
      <c r="H45" s="3"/>
      <c r="I45" s="3"/>
    </row>
    <row r="46" spans="1:9" s="3" customFormat="1">
      <c r="A46" s="22" t="s">
        <v>54</v>
      </c>
      <c r="B46" s="23">
        <v>50</v>
      </c>
      <c r="C46" s="6">
        <v>308</v>
      </c>
      <c r="D46" s="23">
        <f t="shared" ref="D46:D51" si="3">C46/100*B46</f>
        <v>154</v>
      </c>
      <c r="E46" s="6" t="s">
        <v>4</v>
      </c>
      <c r="F46" s="6">
        <f t="shared" ref="F46:F52" si="4">B46*$C$3</f>
        <v>400</v>
      </c>
      <c r="G46" t="s">
        <v>78</v>
      </c>
      <c r="H46"/>
      <c r="I46"/>
    </row>
    <row r="47" spans="1:9">
      <c r="A47" s="1" t="s">
        <v>11</v>
      </c>
      <c r="B47" s="4">
        <v>15</v>
      </c>
      <c r="C47" s="6">
        <v>270</v>
      </c>
      <c r="D47" s="4">
        <f t="shared" si="3"/>
        <v>40.5</v>
      </c>
      <c r="E47" s="20" t="s">
        <v>4</v>
      </c>
      <c r="F47" s="5">
        <f t="shared" si="4"/>
        <v>120</v>
      </c>
    </row>
    <row r="48" spans="1:9">
      <c r="A48" s="1" t="s">
        <v>10</v>
      </c>
      <c r="B48" s="4">
        <v>15</v>
      </c>
      <c r="C48" s="6">
        <v>460</v>
      </c>
      <c r="D48" s="4">
        <f t="shared" si="3"/>
        <v>69</v>
      </c>
      <c r="E48" s="20" t="s">
        <v>4</v>
      </c>
      <c r="F48" s="5">
        <f t="shared" si="4"/>
        <v>120</v>
      </c>
    </row>
    <row r="49" spans="1:12">
      <c r="A49" s="1" t="s">
        <v>56</v>
      </c>
      <c r="B49" s="4">
        <v>45</v>
      </c>
      <c r="C49" s="6">
        <v>254</v>
      </c>
      <c r="D49" s="4">
        <f t="shared" si="3"/>
        <v>114.3</v>
      </c>
      <c r="E49" s="20" t="s">
        <v>4</v>
      </c>
      <c r="F49" s="5">
        <f t="shared" si="4"/>
        <v>360</v>
      </c>
    </row>
    <row r="50" spans="1:12">
      <c r="A50" s="1" t="s">
        <v>7</v>
      </c>
      <c r="B50" s="4">
        <v>20</v>
      </c>
      <c r="C50" s="6">
        <v>370</v>
      </c>
      <c r="D50" s="4">
        <f t="shared" si="3"/>
        <v>74</v>
      </c>
      <c r="E50" s="20" t="s">
        <v>4</v>
      </c>
      <c r="F50" s="5">
        <f t="shared" si="4"/>
        <v>160</v>
      </c>
      <c r="H50" s="90" t="s">
        <v>80</v>
      </c>
      <c r="I50" s="53" t="s">
        <v>43</v>
      </c>
      <c r="J50" s="52" t="s">
        <v>3</v>
      </c>
      <c r="K50" s="52" t="s">
        <v>1</v>
      </c>
      <c r="L50" s="52" t="s">
        <v>2</v>
      </c>
    </row>
    <row r="51" spans="1:12">
      <c r="A51" s="86" t="s">
        <v>79</v>
      </c>
      <c r="B51" s="87">
        <v>30</v>
      </c>
      <c r="C51" s="88">
        <v>471</v>
      </c>
      <c r="D51" s="87">
        <f t="shared" si="3"/>
        <v>141.30000000000001</v>
      </c>
      <c r="E51" s="88" t="s">
        <v>4</v>
      </c>
      <c r="F51" s="88">
        <f>B51*7</f>
        <v>210</v>
      </c>
      <c r="H51" s="90"/>
      <c r="I51" s="1" t="s">
        <v>7</v>
      </c>
      <c r="J51" s="4">
        <v>20</v>
      </c>
      <c r="K51" s="6">
        <v>370</v>
      </c>
      <c r="L51" s="4">
        <f t="shared" ref="L51" si="5">K51/100*J51</f>
        <v>74</v>
      </c>
    </row>
    <row r="52" spans="1:12">
      <c r="A52" s="1" t="s">
        <v>8</v>
      </c>
      <c r="B52" s="4">
        <v>3</v>
      </c>
      <c r="C52" s="6" t="s">
        <v>4</v>
      </c>
      <c r="D52" s="4" t="s">
        <v>4</v>
      </c>
      <c r="E52" s="20" t="s">
        <v>4</v>
      </c>
      <c r="F52" s="5">
        <f t="shared" si="4"/>
        <v>24</v>
      </c>
      <c r="H52" s="90"/>
      <c r="I52" s="1" t="s">
        <v>58</v>
      </c>
      <c r="J52" s="51">
        <v>10</v>
      </c>
      <c r="K52" s="6">
        <v>648</v>
      </c>
      <c r="L52" s="51">
        <f>K52/100*J52</f>
        <v>64.800000000000011</v>
      </c>
    </row>
    <row r="53" spans="1:12">
      <c r="A53" s="1" t="s">
        <v>9</v>
      </c>
      <c r="B53" s="4">
        <v>4</v>
      </c>
      <c r="C53" s="6">
        <v>370</v>
      </c>
      <c r="D53" s="4">
        <f>C53/100*B53</f>
        <v>14.8</v>
      </c>
      <c r="E53" s="20" t="s">
        <v>4</v>
      </c>
      <c r="F53" s="20">
        <f t="shared" ref="F53:F54" si="6">B53*$C$3</f>
        <v>32</v>
      </c>
      <c r="L53" s="89">
        <f>SUM(L51:L52)</f>
        <v>138.80000000000001</v>
      </c>
    </row>
    <row r="54" spans="1:12">
      <c r="A54" s="1" t="s">
        <v>67</v>
      </c>
      <c r="B54" s="4">
        <v>25</v>
      </c>
      <c r="C54" s="6">
        <v>430</v>
      </c>
      <c r="D54" s="4">
        <f>C54/100*B54</f>
        <v>107.5</v>
      </c>
      <c r="E54" s="20" t="s">
        <v>4</v>
      </c>
      <c r="F54" s="5">
        <f t="shared" si="6"/>
        <v>200</v>
      </c>
    </row>
    <row r="55" spans="1:12" ht="15" customHeight="1">
      <c r="A55" s="2" t="s">
        <v>14</v>
      </c>
      <c r="B55" s="7">
        <f>SUM(B56:B57)</f>
        <v>40</v>
      </c>
      <c r="C55" s="8" t="s">
        <v>4</v>
      </c>
      <c r="D55" s="7">
        <f>SUM(D56:D57)</f>
        <v>177.25</v>
      </c>
      <c r="E55" s="24">
        <f>D55/D43</f>
        <v>8.8620901283315651E-2</v>
      </c>
      <c r="F55" s="7">
        <f>SUM(F56:F57)</f>
        <v>320</v>
      </c>
      <c r="H55" s="3"/>
      <c r="I55" s="3"/>
    </row>
    <row r="56" spans="1:12" s="3" customFormat="1">
      <c r="A56" s="1" t="s">
        <v>76</v>
      </c>
      <c r="B56" s="4">
        <v>15</v>
      </c>
      <c r="C56" s="6">
        <v>270</v>
      </c>
      <c r="D56" s="4">
        <f>C56/100*B56</f>
        <v>40.5</v>
      </c>
      <c r="E56" s="44" t="s">
        <v>4</v>
      </c>
      <c r="F56" s="44">
        <f>B56*$C$3</f>
        <v>120</v>
      </c>
      <c r="H56"/>
      <c r="I56"/>
    </row>
    <row r="57" spans="1:12">
      <c r="A57" s="1" t="s">
        <v>81</v>
      </c>
      <c r="B57" s="4">
        <v>25</v>
      </c>
      <c r="C57" s="6">
        <v>547</v>
      </c>
      <c r="D57" s="4">
        <f>C57/100*B57</f>
        <v>136.75</v>
      </c>
      <c r="E57" s="20" t="s">
        <v>4</v>
      </c>
      <c r="F57" s="5">
        <f t="shared" ref="F57:F63" si="7">B57*$C$3</f>
        <v>200</v>
      </c>
    </row>
    <row r="58" spans="1:12" ht="15" customHeight="1">
      <c r="A58" s="2" t="s">
        <v>16</v>
      </c>
      <c r="B58" s="8">
        <f>SUM(B59:B63)</f>
        <v>153</v>
      </c>
      <c r="C58" s="8" t="s">
        <v>4</v>
      </c>
      <c r="D58" s="7">
        <f>SUM(D59:D63)</f>
        <v>552.6</v>
      </c>
      <c r="E58" s="24">
        <f>D58/D43</f>
        <v>0.27628722171599562</v>
      </c>
      <c r="F58" s="8">
        <f>SUM(F59:F63)</f>
        <v>1184</v>
      </c>
      <c r="H58" s="3"/>
      <c r="I58" s="3"/>
    </row>
    <row r="59" spans="1:12" s="3" customFormat="1">
      <c r="A59" s="12" t="s">
        <v>56</v>
      </c>
      <c r="B59" s="20">
        <v>45</v>
      </c>
      <c r="C59" s="6">
        <v>254</v>
      </c>
      <c r="D59" s="4">
        <f>C59/100*B59</f>
        <v>114.3</v>
      </c>
      <c r="E59" s="20" t="s">
        <v>4</v>
      </c>
      <c r="F59" s="5">
        <f t="shared" si="7"/>
        <v>360</v>
      </c>
      <c r="I59"/>
    </row>
    <row r="60" spans="1:12">
      <c r="A60" s="86" t="s">
        <v>79</v>
      </c>
      <c r="B60" s="88">
        <v>40</v>
      </c>
      <c r="C60" s="88">
        <v>471</v>
      </c>
      <c r="D60" s="87">
        <f>C60/100*B60</f>
        <v>188.4</v>
      </c>
      <c r="E60" s="88" t="s">
        <v>4</v>
      </c>
      <c r="F60" s="88">
        <f>B60*7</f>
        <v>280</v>
      </c>
      <c r="H60" s="90" t="s">
        <v>80</v>
      </c>
      <c r="I60" s="53" t="s">
        <v>43</v>
      </c>
      <c r="J60" s="52" t="s">
        <v>3</v>
      </c>
      <c r="K60" s="52" t="s">
        <v>1</v>
      </c>
      <c r="L60" s="52" t="s">
        <v>2</v>
      </c>
    </row>
    <row r="61" spans="1:12">
      <c r="A61" s="1" t="s">
        <v>50</v>
      </c>
      <c r="B61" s="20">
        <v>45</v>
      </c>
      <c r="C61" s="6">
        <v>370</v>
      </c>
      <c r="D61" s="4">
        <f>C61/100*B61</f>
        <v>166.5</v>
      </c>
      <c r="E61" s="20" t="s">
        <v>4</v>
      </c>
      <c r="F61" s="20">
        <f t="shared" ref="F61" si="8">B61*$C$3</f>
        <v>360</v>
      </c>
      <c r="H61" s="90"/>
      <c r="I61" s="1" t="s">
        <v>7</v>
      </c>
      <c r="J61" s="4">
        <v>25</v>
      </c>
      <c r="K61" s="6">
        <v>370</v>
      </c>
      <c r="L61" s="4">
        <f t="shared" ref="L61" si="9">K61/100*J61</f>
        <v>92.5</v>
      </c>
    </row>
    <row r="62" spans="1:12">
      <c r="A62" s="1" t="s">
        <v>13</v>
      </c>
      <c r="B62" s="20">
        <v>20</v>
      </c>
      <c r="C62" s="6">
        <v>417</v>
      </c>
      <c r="D62" s="4">
        <f>C62/100*B62</f>
        <v>83.4</v>
      </c>
      <c r="E62" s="20" t="s">
        <v>4</v>
      </c>
      <c r="F62" s="5">
        <f t="shared" si="7"/>
        <v>160</v>
      </c>
      <c r="H62" s="90"/>
      <c r="I62" s="1" t="s">
        <v>82</v>
      </c>
      <c r="J62" s="51">
        <v>17</v>
      </c>
      <c r="K62" s="6">
        <v>548</v>
      </c>
      <c r="L62" s="51">
        <f>K62/100*J62</f>
        <v>93.160000000000011</v>
      </c>
    </row>
    <row r="63" spans="1:12">
      <c r="A63" s="1" t="s">
        <v>8</v>
      </c>
      <c r="B63" s="20">
        <v>3</v>
      </c>
      <c r="C63" s="17" t="s">
        <v>4</v>
      </c>
      <c r="D63" s="4" t="s">
        <v>4</v>
      </c>
      <c r="E63" s="20" t="s">
        <v>4</v>
      </c>
      <c r="F63" s="51">
        <f t="shared" si="7"/>
        <v>24</v>
      </c>
      <c r="L63" s="89">
        <f>SUM(L61:L62)</f>
        <v>185.66000000000003</v>
      </c>
    </row>
    <row r="64" spans="1:12">
      <c r="A64" s="2" t="s">
        <v>17</v>
      </c>
      <c r="B64" s="7">
        <f>SUM(B65:B72)</f>
        <v>174.75</v>
      </c>
      <c r="C64" s="8" t="s">
        <v>4</v>
      </c>
      <c r="D64" s="7">
        <f>SUM(D65:D72)</f>
        <v>554.84249999999997</v>
      </c>
      <c r="E64" s="24">
        <f>D64/D43</f>
        <v>0.27740841986058146</v>
      </c>
      <c r="F64" s="7">
        <f>SUM(F65:F72)</f>
        <v>1398</v>
      </c>
      <c r="H64" s="3"/>
      <c r="I64" s="3"/>
    </row>
    <row r="65" spans="1:9" s="3" customFormat="1">
      <c r="A65" s="1" t="s">
        <v>52</v>
      </c>
      <c r="B65" s="4">
        <v>50</v>
      </c>
      <c r="C65" s="6">
        <v>360</v>
      </c>
      <c r="D65" s="4">
        <f>C65/100*B65</f>
        <v>180</v>
      </c>
      <c r="E65" s="20" t="s">
        <v>4</v>
      </c>
      <c r="F65" s="5">
        <f t="shared" ref="F65:F72" si="10">B65*$C$3</f>
        <v>400</v>
      </c>
      <c r="H65"/>
      <c r="I65"/>
    </row>
    <row r="66" spans="1:9" s="36" customFormat="1">
      <c r="A66" s="22" t="s">
        <v>53</v>
      </c>
      <c r="B66" s="51">
        <v>18.75</v>
      </c>
      <c r="C66" s="6">
        <v>395</v>
      </c>
      <c r="D66" s="4">
        <f t="shared" ref="D66" si="11">C66/100*B66</f>
        <v>74.0625</v>
      </c>
      <c r="E66" s="51" t="s">
        <v>4</v>
      </c>
      <c r="F66" s="51">
        <f t="shared" si="10"/>
        <v>150</v>
      </c>
      <c r="G66" t="s">
        <v>78</v>
      </c>
      <c r="H66" s="37"/>
      <c r="I66" s="37"/>
    </row>
    <row r="67" spans="1:9" s="3" customFormat="1">
      <c r="A67" s="1" t="s">
        <v>21</v>
      </c>
      <c r="B67" s="20">
        <v>5</v>
      </c>
      <c r="C67" s="6">
        <v>100</v>
      </c>
      <c r="D67" s="4">
        <f>C67/100*B67</f>
        <v>5</v>
      </c>
      <c r="E67" s="20" t="s">
        <v>4</v>
      </c>
      <c r="F67" s="5">
        <f t="shared" si="10"/>
        <v>40</v>
      </c>
      <c r="H67"/>
      <c r="I67"/>
    </row>
    <row r="68" spans="1:9" s="3" customFormat="1">
      <c r="A68" s="1" t="s">
        <v>22</v>
      </c>
      <c r="B68" s="6">
        <v>1</v>
      </c>
      <c r="C68" s="6" t="s">
        <v>4</v>
      </c>
      <c r="D68" s="4" t="s">
        <v>4</v>
      </c>
      <c r="E68" s="20" t="s">
        <v>4</v>
      </c>
      <c r="F68" s="5">
        <f>B68*$C$3</f>
        <v>8</v>
      </c>
      <c r="H68"/>
      <c r="I68"/>
    </row>
    <row r="69" spans="1:9" s="3" customFormat="1">
      <c r="A69" s="1" t="s">
        <v>56</v>
      </c>
      <c r="B69" s="20">
        <v>50</v>
      </c>
      <c r="C69" s="6">
        <v>254</v>
      </c>
      <c r="D69" s="4">
        <f>C69/100*B69</f>
        <v>127</v>
      </c>
      <c r="E69" s="20" t="s">
        <v>4</v>
      </c>
      <c r="F69" s="5">
        <f t="shared" si="10"/>
        <v>400</v>
      </c>
      <c r="H69"/>
      <c r="I69"/>
    </row>
    <row r="70" spans="1:9" s="3" customFormat="1">
      <c r="A70" s="1" t="s">
        <v>8</v>
      </c>
      <c r="B70" s="20">
        <v>3</v>
      </c>
      <c r="C70" s="6" t="s">
        <v>4</v>
      </c>
      <c r="D70" s="4" t="s">
        <v>4</v>
      </c>
      <c r="E70" s="20" t="s">
        <v>4</v>
      </c>
      <c r="F70" s="5">
        <f>B70*$C$3</f>
        <v>24</v>
      </c>
      <c r="H70"/>
      <c r="I70"/>
    </row>
    <row r="71" spans="1:9" s="3" customFormat="1">
      <c r="A71" s="22" t="s">
        <v>71</v>
      </c>
      <c r="B71" s="51">
        <v>27</v>
      </c>
      <c r="C71" s="6">
        <v>514</v>
      </c>
      <c r="D71" s="4">
        <f t="shared" ref="D71" si="12">C71/100*B71</f>
        <v>138.78</v>
      </c>
      <c r="E71" s="51" t="s">
        <v>4</v>
      </c>
      <c r="F71" s="51">
        <f t="shared" ref="F71" si="13">B71*$C$3</f>
        <v>216</v>
      </c>
      <c r="H71"/>
      <c r="I71"/>
    </row>
    <row r="72" spans="1:9" s="3" customFormat="1">
      <c r="A72" s="1" t="s">
        <v>12</v>
      </c>
      <c r="B72" s="20">
        <v>20</v>
      </c>
      <c r="C72" s="5">
        <v>150</v>
      </c>
      <c r="D72" s="4">
        <f>C72/100*B72</f>
        <v>30</v>
      </c>
      <c r="E72" s="20" t="s">
        <v>4</v>
      </c>
      <c r="F72" s="5">
        <f t="shared" si="10"/>
        <v>160</v>
      </c>
      <c r="H72"/>
      <c r="I72"/>
    </row>
    <row r="74" spans="1:9" ht="15" customHeight="1">
      <c r="A74" s="60" t="s">
        <v>43</v>
      </c>
      <c r="B74" s="62" t="s">
        <v>0</v>
      </c>
      <c r="C74" s="63"/>
      <c r="D74" s="63"/>
      <c r="E74" s="27"/>
      <c r="F74" s="64" t="s">
        <v>77</v>
      </c>
    </row>
    <row r="75" spans="1:9" ht="30">
      <c r="A75" s="61"/>
      <c r="B75" s="18" t="s">
        <v>3</v>
      </c>
      <c r="C75" s="18" t="s">
        <v>1</v>
      </c>
      <c r="D75" s="18" t="s">
        <v>2</v>
      </c>
      <c r="E75" s="26" t="s">
        <v>59</v>
      </c>
      <c r="F75" s="65"/>
    </row>
    <row r="76" spans="1:9" ht="15" customHeight="1">
      <c r="A76" s="69" t="s">
        <v>41</v>
      </c>
      <c r="B76" s="71">
        <f>B78+B88+B92+B98</f>
        <v>559.75</v>
      </c>
      <c r="C76" s="72" t="s">
        <v>4</v>
      </c>
      <c r="D76" s="71">
        <f>D78+D88+D92+D98</f>
        <v>2148.3424999999997</v>
      </c>
      <c r="E76" s="71" t="s">
        <v>4</v>
      </c>
      <c r="F76" s="71">
        <f>F78+F88+F92+F98</f>
        <v>4413</v>
      </c>
    </row>
    <row r="77" spans="1:9">
      <c r="A77" s="70"/>
      <c r="B77" s="70"/>
      <c r="C77" s="70"/>
      <c r="D77" s="70"/>
      <c r="E77" s="73"/>
      <c r="F77" s="70"/>
    </row>
    <row r="78" spans="1:9">
      <c r="A78" s="2" t="s">
        <v>38</v>
      </c>
      <c r="B78" s="7">
        <f>SUM(B79:B87)</f>
        <v>187</v>
      </c>
      <c r="C78" s="8" t="s">
        <v>4</v>
      </c>
      <c r="D78" s="7">
        <f>SUM(D79:D87)</f>
        <v>724.6</v>
      </c>
      <c r="E78" s="24">
        <f>D78/D76</f>
        <v>0.33728327768966082</v>
      </c>
      <c r="F78" s="7">
        <f>SUM(F79:F87)</f>
        <v>1476</v>
      </c>
    </row>
    <row r="79" spans="1:9" s="3" customFormat="1">
      <c r="A79" s="22" t="s">
        <v>83</v>
      </c>
      <c r="B79" s="23">
        <v>50</v>
      </c>
      <c r="C79" s="6">
        <v>308</v>
      </c>
      <c r="D79" s="23">
        <f t="shared" ref="D79" si="14">C79/100*B79</f>
        <v>154</v>
      </c>
      <c r="E79" s="6" t="s">
        <v>4</v>
      </c>
      <c r="F79" s="6">
        <f t="shared" ref="F79" si="15">B79*$C$3</f>
        <v>400</v>
      </c>
      <c r="G79" t="s">
        <v>78</v>
      </c>
      <c r="H79"/>
      <c r="I79"/>
    </row>
    <row r="80" spans="1:9">
      <c r="A80" s="1" t="s">
        <v>11</v>
      </c>
      <c r="B80" s="4">
        <v>15</v>
      </c>
      <c r="C80" s="6">
        <v>270</v>
      </c>
      <c r="D80" s="4">
        <f t="shared" ref="D80:D87" si="16">C80/100*B80</f>
        <v>40.5</v>
      </c>
      <c r="E80" s="20" t="s">
        <v>4</v>
      </c>
      <c r="F80" s="6">
        <f t="shared" ref="F80:F87" si="17">B80*$C$3</f>
        <v>120</v>
      </c>
    </row>
    <row r="81" spans="1:12">
      <c r="A81" s="22" t="s">
        <v>10</v>
      </c>
      <c r="B81" s="23">
        <v>15</v>
      </c>
      <c r="C81" s="6">
        <v>460</v>
      </c>
      <c r="D81" s="23">
        <f t="shared" si="16"/>
        <v>69</v>
      </c>
      <c r="E81" s="6" t="s">
        <v>4</v>
      </c>
      <c r="F81" s="6">
        <f t="shared" si="17"/>
        <v>120</v>
      </c>
    </row>
    <row r="82" spans="1:12">
      <c r="A82" s="22" t="s">
        <v>51</v>
      </c>
      <c r="B82" s="23">
        <v>30</v>
      </c>
      <c r="C82" s="6">
        <v>397</v>
      </c>
      <c r="D82" s="23">
        <f t="shared" si="16"/>
        <v>119.10000000000001</v>
      </c>
      <c r="E82" s="6" t="s">
        <v>4</v>
      </c>
      <c r="F82" s="6">
        <f t="shared" si="17"/>
        <v>240</v>
      </c>
    </row>
    <row r="83" spans="1:12">
      <c r="A83" s="22" t="s">
        <v>7</v>
      </c>
      <c r="B83" s="23">
        <v>20</v>
      </c>
      <c r="C83" s="6">
        <v>370</v>
      </c>
      <c r="D83" s="23">
        <f t="shared" si="16"/>
        <v>74</v>
      </c>
      <c r="E83" s="6" t="s">
        <v>4</v>
      </c>
      <c r="F83" s="6">
        <f t="shared" si="17"/>
        <v>160</v>
      </c>
      <c r="H83" s="90" t="s">
        <v>80</v>
      </c>
      <c r="I83" s="53" t="s">
        <v>43</v>
      </c>
      <c r="J83" s="52" t="s">
        <v>3</v>
      </c>
      <c r="K83" s="52" t="s">
        <v>1</v>
      </c>
      <c r="L83" s="52" t="s">
        <v>2</v>
      </c>
    </row>
    <row r="84" spans="1:12">
      <c r="A84" s="86" t="s">
        <v>79</v>
      </c>
      <c r="B84" s="23">
        <v>20</v>
      </c>
      <c r="C84" s="6">
        <v>471</v>
      </c>
      <c r="D84" s="23">
        <f t="shared" si="16"/>
        <v>94.2</v>
      </c>
      <c r="E84" s="6" t="s">
        <v>4</v>
      </c>
      <c r="F84" s="6">
        <f>B84*7</f>
        <v>140</v>
      </c>
      <c r="H84" s="90"/>
      <c r="I84" s="1" t="s">
        <v>7</v>
      </c>
      <c r="J84" s="4">
        <v>15</v>
      </c>
      <c r="K84" s="6">
        <v>370</v>
      </c>
      <c r="L84" s="4">
        <f t="shared" ref="L84" si="18">K84/100*J84</f>
        <v>55.5</v>
      </c>
    </row>
    <row r="85" spans="1:12">
      <c r="A85" s="22" t="s">
        <v>8</v>
      </c>
      <c r="B85" s="23">
        <v>3</v>
      </c>
      <c r="C85" s="6" t="s">
        <v>4</v>
      </c>
      <c r="D85" s="23" t="s">
        <v>4</v>
      </c>
      <c r="E85" s="6" t="s">
        <v>4</v>
      </c>
      <c r="F85" s="6">
        <f t="shared" si="17"/>
        <v>24</v>
      </c>
      <c r="H85" s="90"/>
      <c r="I85" s="1" t="s">
        <v>63</v>
      </c>
      <c r="J85" s="51">
        <v>6</v>
      </c>
      <c r="K85" s="6">
        <v>645</v>
      </c>
      <c r="L85" s="4">
        <f>K85/100*J85</f>
        <v>38.700000000000003</v>
      </c>
    </row>
    <row r="86" spans="1:12">
      <c r="A86" s="22" t="s">
        <v>9</v>
      </c>
      <c r="B86" s="23">
        <v>4</v>
      </c>
      <c r="C86" s="6">
        <v>370</v>
      </c>
      <c r="D86" s="23">
        <f t="shared" si="16"/>
        <v>14.8</v>
      </c>
      <c r="E86" s="6" t="s">
        <v>4</v>
      </c>
      <c r="F86" s="6">
        <f t="shared" si="17"/>
        <v>32</v>
      </c>
      <c r="L86" s="89">
        <f>SUM(L84:L85)</f>
        <v>94.2</v>
      </c>
    </row>
    <row r="87" spans="1:12">
      <c r="A87" s="12" t="s">
        <v>68</v>
      </c>
      <c r="B87" s="20">
        <v>30</v>
      </c>
      <c r="C87" s="6">
        <v>530</v>
      </c>
      <c r="D87" s="4">
        <f t="shared" si="16"/>
        <v>159</v>
      </c>
      <c r="E87" s="20" t="s">
        <v>4</v>
      </c>
      <c r="F87" s="6">
        <f t="shared" si="17"/>
        <v>240</v>
      </c>
    </row>
    <row r="88" spans="1:12">
      <c r="A88" s="2" t="s">
        <v>14</v>
      </c>
      <c r="B88" s="8">
        <f>SUM(B89:B91)</f>
        <v>55</v>
      </c>
      <c r="C88" s="8" t="s">
        <v>4</v>
      </c>
      <c r="D88" s="8">
        <f>SUM(D89:D91)</f>
        <v>187.35000000000002</v>
      </c>
      <c r="E88" s="24">
        <f>D88/D76</f>
        <v>8.7206765215509185E-2</v>
      </c>
      <c r="F88" s="8">
        <f>SUM(F89:F91)</f>
        <v>440</v>
      </c>
    </row>
    <row r="89" spans="1:12">
      <c r="A89" s="1" t="s">
        <v>57</v>
      </c>
      <c r="B89" s="51">
        <v>15</v>
      </c>
      <c r="C89" s="6">
        <v>273</v>
      </c>
      <c r="D89" s="51">
        <f>C89/100*B89</f>
        <v>40.950000000000003</v>
      </c>
      <c r="E89" s="51" t="s">
        <v>4</v>
      </c>
      <c r="F89" s="51">
        <f>B89*$C$3</f>
        <v>120</v>
      </c>
    </row>
    <row r="90" spans="1:12">
      <c r="A90" s="1" t="s">
        <v>58</v>
      </c>
      <c r="B90" s="51">
        <v>10</v>
      </c>
      <c r="C90" s="6">
        <v>648</v>
      </c>
      <c r="D90" s="51">
        <f>C90/100*B90</f>
        <v>64.800000000000011</v>
      </c>
      <c r="E90" s="20" t="s">
        <v>4</v>
      </c>
      <c r="F90" s="20">
        <f t="shared" ref="F90:F106" si="19">B90*$C$3</f>
        <v>80</v>
      </c>
    </row>
    <row r="91" spans="1:12">
      <c r="A91" s="12" t="s">
        <v>62</v>
      </c>
      <c r="B91" s="20">
        <v>30</v>
      </c>
      <c r="C91" s="50">
        <v>272</v>
      </c>
      <c r="D91" s="4">
        <f>C91/100*B91</f>
        <v>81.600000000000009</v>
      </c>
      <c r="E91" s="20" t="s">
        <v>4</v>
      </c>
      <c r="F91" s="20">
        <f t="shared" si="19"/>
        <v>240</v>
      </c>
    </row>
    <row r="92" spans="1:12">
      <c r="A92" s="2" t="s">
        <v>16</v>
      </c>
      <c r="B92" s="8">
        <f>SUM(B93:B97)</f>
        <v>155</v>
      </c>
      <c r="C92" s="8" t="s">
        <v>4</v>
      </c>
      <c r="D92" s="8">
        <f>SUM(D93:D97)</f>
        <v>662.03</v>
      </c>
      <c r="E92" s="24">
        <f>D92/D76</f>
        <v>0.30815849893580749</v>
      </c>
      <c r="F92" s="8">
        <f>SUM(F93:F97)</f>
        <v>1195</v>
      </c>
    </row>
    <row r="93" spans="1:12">
      <c r="A93" s="84" t="s">
        <v>51</v>
      </c>
      <c r="B93" s="6">
        <v>30</v>
      </c>
      <c r="C93" s="6">
        <v>397</v>
      </c>
      <c r="D93" s="23">
        <f>C93/100*B93</f>
        <v>119.10000000000001</v>
      </c>
      <c r="E93" s="6" t="s">
        <v>4</v>
      </c>
      <c r="F93" s="6">
        <f t="shared" si="19"/>
        <v>240</v>
      </c>
    </row>
    <row r="94" spans="1:12">
      <c r="A94" s="86" t="s">
        <v>79</v>
      </c>
      <c r="B94" s="6">
        <v>45</v>
      </c>
      <c r="C94" s="6">
        <v>471</v>
      </c>
      <c r="D94" s="23">
        <f t="shared" ref="D94:D106" si="20">C94/100*B94</f>
        <v>211.95</v>
      </c>
      <c r="E94" s="6" t="s">
        <v>4</v>
      </c>
      <c r="F94" s="6">
        <f>B94*7</f>
        <v>315</v>
      </c>
      <c r="H94" s="90" t="s">
        <v>80</v>
      </c>
      <c r="I94" s="53" t="s">
        <v>43</v>
      </c>
      <c r="J94" s="52" t="s">
        <v>3</v>
      </c>
      <c r="K94" s="52" t="s">
        <v>1</v>
      </c>
      <c r="L94" s="52" t="s">
        <v>2</v>
      </c>
    </row>
    <row r="95" spans="1:12">
      <c r="A95" s="22" t="s">
        <v>50</v>
      </c>
      <c r="B95" s="6">
        <v>45</v>
      </c>
      <c r="C95" s="6">
        <v>370</v>
      </c>
      <c r="D95" s="23">
        <f t="shared" si="20"/>
        <v>166.5</v>
      </c>
      <c r="E95" s="6" t="s">
        <v>4</v>
      </c>
      <c r="F95" s="6">
        <f t="shared" si="19"/>
        <v>360</v>
      </c>
      <c r="H95" s="90"/>
      <c r="I95" s="1" t="s">
        <v>7</v>
      </c>
      <c r="J95" s="4">
        <v>30</v>
      </c>
      <c r="K95" s="6">
        <v>370</v>
      </c>
      <c r="L95" s="4">
        <f t="shared" ref="L95" si="21">K95/100*J95</f>
        <v>111</v>
      </c>
    </row>
    <row r="96" spans="1:12">
      <c r="A96" s="22" t="s">
        <v>71</v>
      </c>
      <c r="B96" s="20">
        <v>32</v>
      </c>
      <c r="C96" s="6">
        <v>514</v>
      </c>
      <c r="D96" s="4">
        <f t="shared" si="20"/>
        <v>164.48</v>
      </c>
      <c r="E96" s="20" t="s">
        <v>4</v>
      </c>
      <c r="F96" s="20">
        <f t="shared" si="19"/>
        <v>256</v>
      </c>
      <c r="H96" s="90"/>
      <c r="I96" s="1" t="s">
        <v>58</v>
      </c>
      <c r="J96" s="51">
        <v>16</v>
      </c>
      <c r="K96" s="6">
        <v>648</v>
      </c>
      <c r="L96" s="51">
        <f>K96/100*J96</f>
        <v>103.68</v>
      </c>
    </row>
    <row r="97" spans="1:12">
      <c r="A97" s="1" t="s">
        <v>8</v>
      </c>
      <c r="B97" s="20">
        <v>3</v>
      </c>
      <c r="C97" s="20" t="s">
        <v>4</v>
      </c>
      <c r="D97" s="4" t="s">
        <v>4</v>
      </c>
      <c r="E97" s="20" t="s">
        <v>4</v>
      </c>
      <c r="F97" s="20">
        <f t="shared" si="19"/>
        <v>24</v>
      </c>
      <c r="L97" s="89">
        <f>SUM(L95:L96)</f>
        <v>214.68</v>
      </c>
    </row>
    <row r="98" spans="1:12">
      <c r="A98" s="2" t="s">
        <v>17</v>
      </c>
      <c r="B98" s="8">
        <f>SUM(B99:B106)</f>
        <v>162.75</v>
      </c>
      <c r="C98" s="8" t="s">
        <v>4</v>
      </c>
      <c r="D98" s="8">
        <f>SUM(D99:D106)</f>
        <v>574.36249999999995</v>
      </c>
      <c r="E98" s="43">
        <f>D98/D76</f>
        <v>0.26735145815902261</v>
      </c>
      <c r="F98" s="8">
        <f>SUM(F99:F106)</f>
        <v>1302</v>
      </c>
    </row>
    <row r="99" spans="1:12">
      <c r="A99" s="1" t="s">
        <v>72</v>
      </c>
      <c r="B99" s="20">
        <v>50</v>
      </c>
      <c r="C99" s="6">
        <v>310</v>
      </c>
      <c r="D99" s="4">
        <f t="shared" si="20"/>
        <v>155</v>
      </c>
      <c r="E99" s="20" t="s">
        <v>4</v>
      </c>
      <c r="F99" s="20">
        <f t="shared" si="19"/>
        <v>400</v>
      </c>
    </row>
    <row r="100" spans="1:12">
      <c r="A100" s="22" t="s">
        <v>53</v>
      </c>
      <c r="B100" s="20">
        <v>18.75</v>
      </c>
      <c r="C100" s="6">
        <v>395</v>
      </c>
      <c r="D100" s="4">
        <f t="shared" si="20"/>
        <v>74.0625</v>
      </c>
      <c r="E100" s="20" t="s">
        <v>4</v>
      </c>
      <c r="F100" s="20">
        <f t="shared" si="19"/>
        <v>150</v>
      </c>
      <c r="G100" t="s">
        <v>78</v>
      </c>
    </row>
    <row r="101" spans="1:12">
      <c r="A101" s="1" t="s">
        <v>21</v>
      </c>
      <c r="B101" s="20">
        <v>5</v>
      </c>
      <c r="C101" s="6">
        <v>100</v>
      </c>
      <c r="D101" s="4">
        <f t="shared" si="20"/>
        <v>5</v>
      </c>
      <c r="E101" s="20" t="s">
        <v>4</v>
      </c>
      <c r="F101" s="20">
        <f t="shared" si="19"/>
        <v>40</v>
      </c>
    </row>
    <row r="102" spans="1:12">
      <c r="A102" s="22" t="s">
        <v>22</v>
      </c>
      <c r="B102" s="6">
        <v>1</v>
      </c>
      <c r="C102" s="6" t="s">
        <v>4</v>
      </c>
      <c r="D102" s="23" t="s">
        <v>4</v>
      </c>
      <c r="E102" s="6" t="s">
        <v>4</v>
      </c>
      <c r="F102" s="6">
        <f t="shared" si="19"/>
        <v>8</v>
      </c>
    </row>
    <row r="103" spans="1:12">
      <c r="A103" s="22" t="s">
        <v>51</v>
      </c>
      <c r="B103" s="6">
        <v>40</v>
      </c>
      <c r="C103" s="6">
        <v>397</v>
      </c>
      <c r="D103" s="23">
        <f t="shared" si="20"/>
        <v>158.80000000000001</v>
      </c>
      <c r="E103" s="6" t="s">
        <v>4</v>
      </c>
      <c r="F103" s="6">
        <f t="shared" si="19"/>
        <v>320</v>
      </c>
    </row>
    <row r="104" spans="1:12">
      <c r="A104" s="1" t="s">
        <v>8</v>
      </c>
      <c r="B104" s="20">
        <v>3</v>
      </c>
      <c r="C104" s="6" t="s">
        <v>4</v>
      </c>
      <c r="D104" s="4" t="s">
        <v>4</v>
      </c>
      <c r="E104" s="20" t="s">
        <v>4</v>
      </c>
      <c r="F104" s="20">
        <f t="shared" si="19"/>
        <v>24</v>
      </c>
    </row>
    <row r="105" spans="1:12">
      <c r="A105" s="1" t="s">
        <v>7</v>
      </c>
      <c r="B105" s="4">
        <v>20</v>
      </c>
      <c r="C105" s="6">
        <v>370</v>
      </c>
      <c r="D105" s="4">
        <f t="shared" si="20"/>
        <v>74</v>
      </c>
      <c r="E105" s="21" t="s">
        <v>4</v>
      </c>
      <c r="F105" s="21">
        <f t="shared" si="19"/>
        <v>160</v>
      </c>
    </row>
    <row r="106" spans="1:12">
      <c r="A106" s="1" t="s">
        <v>67</v>
      </c>
      <c r="B106" s="20">
        <v>25</v>
      </c>
      <c r="C106" s="6">
        <v>430</v>
      </c>
      <c r="D106" s="4">
        <f t="shared" si="20"/>
        <v>107.5</v>
      </c>
      <c r="E106" s="20" t="s">
        <v>4</v>
      </c>
      <c r="F106" s="20">
        <f t="shared" si="19"/>
        <v>200</v>
      </c>
    </row>
    <row r="107" spans="1:12">
      <c r="A107" s="39"/>
      <c r="B107" s="10"/>
      <c r="C107" s="11"/>
      <c r="D107" s="11"/>
      <c r="E107" s="11"/>
      <c r="F107" s="11"/>
    </row>
    <row r="108" spans="1:12" ht="15" customHeight="1">
      <c r="A108" s="74" t="s">
        <v>43</v>
      </c>
      <c r="B108" s="74" t="s">
        <v>0</v>
      </c>
      <c r="C108" s="74"/>
      <c r="D108" s="74"/>
      <c r="E108" s="33"/>
      <c r="F108" s="64" t="s">
        <v>77</v>
      </c>
    </row>
    <row r="109" spans="1:12" ht="30">
      <c r="A109" s="74"/>
      <c r="B109" s="33" t="s">
        <v>3</v>
      </c>
      <c r="C109" s="33" t="s">
        <v>1</v>
      </c>
      <c r="D109" s="33" t="s">
        <v>2</v>
      </c>
      <c r="E109" s="38" t="s">
        <v>59</v>
      </c>
      <c r="F109" s="65"/>
    </row>
    <row r="110" spans="1:12" ht="15" customHeight="1">
      <c r="A110" s="69" t="s">
        <v>42</v>
      </c>
      <c r="B110" s="71">
        <f>B112+B122+B126+B132</f>
        <v>532.75</v>
      </c>
      <c r="C110" s="72" t="s">
        <v>4</v>
      </c>
      <c r="D110" s="71">
        <f>D112+D122+D126+D132</f>
        <v>2081.0625</v>
      </c>
      <c r="E110" s="71" t="s">
        <v>4</v>
      </c>
      <c r="F110" s="71">
        <f>F112+F122+F126+F132</f>
        <v>4187</v>
      </c>
    </row>
    <row r="111" spans="1:12">
      <c r="A111" s="70"/>
      <c r="B111" s="70"/>
      <c r="C111" s="70"/>
      <c r="D111" s="70"/>
      <c r="E111" s="73"/>
      <c r="F111" s="70"/>
    </row>
    <row r="112" spans="1:12">
      <c r="A112" s="2" t="s">
        <v>38</v>
      </c>
      <c r="B112" s="7">
        <f>SUM(B113:B121)</f>
        <v>197</v>
      </c>
      <c r="C112" s="8" t="s">
        <v>4</v>
      </c>
      <c r="D112" s="7">
        <f>SUM(D113:D121)</f>
        <v>738.15</v>
      </c>
      <c r="E112" s="24">
        <f>D112/D110</f>
        <v>0.3546986214974322</v>
      </c>
      <c r="F112" s="7">
        <f>SUM(F113:F121)</f>
        <v>1541</v>
      </c>
    </row>
    <row r="113" spans="1:12" s="3" customFormat="1">
      <c r="A113" s="22" t="s">
        <v>84</v>
      </c>
      <c r="B113" s="23">
        <v>50</v>
      </c>
      <c r="C113" s="6">
        <v>308</v>
      </c>
      <c r="D113" s="23">
        <f t="shared" ref="D113" si="22">C113/100*B113</f>
        <v>154</v>
      </c>
      <c r="E113" s="6" t="s">
        <v>4</v>
      </c>
      <c r="F113" s="6">
        <f t="shared" ref="F113" si="23">B113*$C$3</f>
        <v>400</v>
      </c>
      <c r="G113" t="s">
        <v>78</v>
      </c>
      <c r="H113"/>
      <c r="I113"/>
    </row>
    <row r="114" spans="1:12">
      <c r="A114" s="1" t="s">
        <v>11</v>
      </c>
      <c r="B114" s="4">
        <v>15</v>
      </c>
      <c r="C114" s="6">
        <v>270</v>
      </c>
      <c r="D114" s="4">
        <f t="shared" ref="D114:D120" si="24">C114/100*B114</f>
        <v>40.5</v>
      </c>
      <c r="E114" s="20" t="s">
        <v>4</v>
      </c>
      <c r="F114" s="6">
        <f t="shared" ref="F114:F121" si="25">B114*$C$3</f>
        <v>120</v>
      </c>
    </row>
    <row r="115" spans="1:12">
      <c r="A115" s="1" t="s">
        <v>10</v>
      </c>
      <c r="B115" s="4">
        <v>15</v>
      </c>
      <c r="C115" s="6">
        <v>460</v>
      </c>
      <c r="D115" s="4">
        <f t="shared" si="24"/>
        <v>69</v>
      </c>
      <c r="E115" s="20" t="s">
        <v>4</v>
      </c>
      <c r="F115" s="6">
        <f t="shared" si="25"/>
        <v>120</v>
      </c>
    </row>
    <row r="116" spans="1:12">
      <c r="A116" s="22" t="s">
        <v>51</v>
      </c>
      <c r="B116" s="23">
        <v>30</v>
      </c>
      <c r="C116" s="6">
        <v>397</v>
      </c>
      <c r="D116" s="23">
        <f t="shared" si="24"/>
        <v>119.10000000000001</v>
      </c>
      <c r="E116" s="6" t="s">
        <v>4</v>
      </c>
      <c r="F116" s="6">
        <f t="shared" si="25"/>
        <v>240</v>
      </c>
    </row>
    <row r="117" spans="1:12">
      <c r="A117" s="22" t="s">
        <v>7</v>
      </c>
      <c r="B117" s="23">
        <v>25</v>
      </c>
      <c r="C117" s="6">
        <v>370</v>
      </c>
      <c r="D117" s="23">
        <f t="shared" si="24"/>
        <v>92.5</v>
      </c>
      <c r="E117" s="6" t="s">
        <v>4</v>
      </c>
      <c r="F117" s="6">
        <f t="shared" si="25"/>
        <v>200</v>
      </c>
    </row>
    <row r="118" spans="1:12">
      <c r="A118" s="86" t="s">
        <v>79</v>
      </c>
      <c r="B118" s="4">
        <v>35</v>
      </c>
      <c r="C118" s="6">
        <v>471</v>
      </c>
      <c r="D118" s="4">
        <f t="shared" si="24"/>
        <v>164.85</v>
      </c>
      <c r="E118" s="20" t="s">
        <v>4</v>
      </c>
      <c r="F118" s="6">
        <f>B118*7</f>
        <v>245</v>
      </c>
      <c r="H118" s="90" t="s">
        <v>80</v>
      </c>
      <c r="I118" s="53" t="s">
        <v>43</v>
      </c>
      <c r="J118" s="52" t="s">
        <v>3</v>
      </c>
      <c r="K118" s="52" t="s">
        <v>1</v>
      </c>
      <c r="L118" s="52" t="s">
        <v>2</v>
      </c>
    </row>
    <row r="119" spans="1:12">
      <c r="A119" s="1" t="s">
        <v>8</v>
      </c>
      <c r="B119" s="4">
        <v>3</v>
      </c>
      <c r="C119" s="6" t="s">
        <v>4</v>
      </c>
      <c r="D119" s="4" t="s">
        <v>4</v>
      </c>
      <c r="E119" s="20" t="s">
        <v>4</v>
      </c>
      <c r="F119" s="6">
        <f t="shared" si="25"/>
        <v>24</v>
      </c>
      <c r="H119" s="90"/>
      <c r="I119" s="1" t="s">
        <v>7</v>
      </c>
      <c r="J119" s="4">
        <v>25</v>
      </c>
      <c r="K119" s="6">
        <v>370</v>
      </c>
      <c r="L119" s="4">
        <f t="shared" ref="L119" si="26">K119/100*J119</f>
        <v>92.5</v>
      </c>
    </row>
    <row r="120" spans="1:12">
      <c r="A120" s="1" t="s">
        <v>9</v>
      </c>
      <c r="B120" s="4">
        <v>4</v>
      </c>
      <c r="C120" s="6">
        <v>370</v>
      </c>
      <c r="D120" s="4">
        <f t="shared" si="24"/>
        <v>14.8</v>
      </c>
      <c r="E120" s="20" t="s">
        <v>4</v>
      </c>
      <c r="F120" s="6">
        <f t="shared" si="25"/>
        <v>32</v>
      </c>
      <c r="H120" s="90"/>
      <c r="I120" s="1" t="s">
        <v>82</v>
      </c>
      <c r="J120" s="51">
        <v>13</v>
      </c>
      <c r="K120" s="6">
        <v>548</v>
      </c>
      <c r="L120" s="51">
        <f>K120/100*J120</f>
        <v>71.240000000000009</v>
      </c>
    </row>
    <row r="121" spans="1:12">
      <c r="A121" s="1" t="s">
        <v>13</v>
      </c>
      <c r="B121" s="51">
        <v>20</v>
      </c>
      <c r="C121" s="6">
        <v>417</v>
      </c>
      <c r="D121" s="4">
        <f>C121/100*B121</f>
        <v>83.4</v>
      </c>
      <c r="E121" s="51" t="s">
        <v>4</v>
      </c>
      <c r="F121" s="51">
        <f t="shared" si="25"/>
        <v>160</v>
      </c>
      <c r="L121" s="89">
        <f>SUM(L119:L120)</f>
        <v>163.74</v>
      </c>
    </row>
    <row r="122" spans="1:12">
      <c r="A122" s="2" t="s">
        <v>14</v>
      </c>
      <c r="B122" s="7">
        <f>SUM(B123:B125)</f>
        <v>55</v>
      </c>
      <c r="C122" s="8" t="s">
        <v>4</v>
      </c>
      <c r="D122" s="7">
        <f>SUM(D123:D125)</f>
        <v>266.35000000000002</v>
      </c>
      <c r="E122" s="24">
        <f>D122/D110</f>
        <v>0.12798750638195636</v>
      </c>
      <c r="F122" s="7">
        <f>SUM(F123:F125)</f>
        <v>440</v>
      </c>
    </row>
    <row r="123" spans="1:12">
      <c r="A123" s="1" t="s">
        <v>5</v>
      </c>
      <c r="B123" s="4">
        <v>20</v>
      </c>
      <c r="C123" s="6">
        <v>576</v>
      </c>
      <c r="D123" s="4">
        <f>C123/100*B123</f>
        <v>115.19999999999999</v>
      </c>
      <c r="E123" s="20" t="s">
        <v>4</v>
      </c>
      <c r="F123" s="20">
        <f t="shared" ref="F123:F139" si="27">B123*$C$3</f>
        <v>160</v>
      </c>
    </row>
    <row r="124" spans="1:12">
      <c r="A124" s="1" t="s">
        <v>62</v>
      </c>
      <c r="B124" s="46">
        <v>20</v>
      </c>
      <c r="C124" s="6">
        <v>272</v>
      </c>
      <c r="D124" s="46">
        <f>C124/100*B124</f>
        <v>54.400000000000006</v>
      </c>
      <c r="E124" s="46"/>
      <c r="F124" s="46">
        <f>B124*$C$3</f>
        <v>160</v>
      </c>
    </row>
    <row r="125" spans="1:12">
      <c r="A125" s="1" t="s">
        <v>63</v>
      </c>
      <c r="B125" s="20">
        <v>15</v>
      </c>
      <c r="C125" s="6">
        <v>645</v>
      </c>
      <c r="D125" s="4">
        <f>C125/100*B125</f>
        <v>96.75</v>
      </c>
      <c r="E125" s="20" t="s">
        <v>4</v>
      </c>
      <c r="F125" s="20">
        <f t="shared" si="27"/>
        <v>120</v>
      </c>
    </row>
    <row r="126" spans="1:12">
      <c r="A126" s="2" t="s">
        <v>16</v>
      </c>
      <c r="B126" s="8">
        <f>SUM(B127:B131)</f>
        <v>138</v>
      </c>
      <c r="C126" s="8" t="s">
        <v>4</v>
      </c>
      <c r="D126" s="8">
        <f>SUM(D127:D131)</f>
        <v>528.4</v>
      </c>
      <c r="E126" s="24">
        <f>D126/D110</f>
        <v>0.25390876054899841</v>
      </c>
      <c r="F126" s="8">
        <f>SUM(F127:F131)</f>
        <v>1064</v>
      </c>
    </row>
    <row r="127" spans="1:12">
      <c r="A127" s="84" t="s">
        <v>51</v>
      </c>
      <c r="B127" s="20">
        <v>30</v>
      </c>
      <c r="C127" s="6">
        <v>397</v>
      </c>
      <c r="D127" s="4">
        <f>C127/100*B127</f>
        <v>119.10000000000001</v>
      </c>
      <c r="E127" s="20" t="s">
        <v>4</v>
      </c>
      <c r="F127" s="21">
        <f t="shared" si="27"/>
        <v>240</v>
      </c>
    </row>
    <row r="128" spans="1:12">
      <c r="A128" s="86" t="s">
        <v>79</v>
      </c>
      <c r="B128" s="20">
        <v>40</v>
      </c>
      <c r="C128" s="6">
        <v>471</v>
      </c>
      <c r="D128" s="4">
        <f>C128/100*B128</f>
        <v>188.4</v>
      </c>
      <c r="E128" s="20" t="s">
        <v>4</v>
      </c>
      <c r="F128" s="6">
        <f>B128*7</f>
        <v>280</v>
      </c>
      <c r="H128" s="90" t="s">
        <v>80</v>
      </c>
      <c r="I128" s="53" t="s">
        <v>43</v>
      </c>
      <c r="J128" s="52" t="s">
        <v>3</v>
      </c>
      <c r="K128" s="52" t="s">
        <v>1</v>
      </c>
      <c r="L128" s="52" t="s">
        <v>2</v>
      </c>
    </row>
    <row r="129" spans="1:12">
      <c r="A129" s="1" t="s">
        <v>50</v>
      </c>
      <c r="B129" s="20">
        <v>45</v>
      </c>
      <c r="C129" s="6">
        <v>370</v>
      </c>
      <c r="D129" s="4">
        <f>C129/100*B129</f>
        <v>166.5</v>
      </c>
      <c r="E129" s="20" t="s">
        <v>4</v>
      </c>
      <c r="F129" s="21">
        <f t="shared" si="27"/>
        <v>360</v>
      </c>
      <c r="H129" s="90"/>
      <c r="I129" s="1" t="s">
        <v>7</v>
      </c>
      <c r="J129" s="4">
        <v>25</v>
      </c>
      <c r="K129" s="6">
        <v>370</v>
      </c>
      <c r="L129" s="4">
        <f t="shared" ref="L129" si="28">K129/100*J129</f>
        <v>92.5</v>
      </c>
    </row>
    <row r="130" spans="1:12">
      <c r="A130" s="22" t="s">
        <v>62</v>
      </c>
      <c r="B130" s="20">
        <v>20</v>
      </c>
      <c r="C130" s="50">
        <v>272</v>
      </c>
      <c r="D130" s="4">
        <f>C130/100*B130</f>
        <v>54.400000000000006</v>
      </c>
      <c r="E130" s="20" t="s">
        <v>4</v>
      </c>
      <c r="F130" s="21">
        <f t="shared" si="27"/>
        <v>160</v>
      </c>
      <c r="H130" s="90"/>
      <c r="I130" s="1" t="s">
        <v>63</v>
      </c>
      <c r="J130" s="51">
        <v>15</v>
      </c>
      <c r="K130" s="6">
        <v>645</v>
      </c>
      <c r="L130" s="4">
        <f>K130/100*J130</f>
        <v>96.75</v>
      </c>
    </row>
    <row r="131" spans="1:12">
      <c r="A131" s="1" t="s">
        <v>8</v>
      </c>
      <c r="B131" s="20">
        <v>3</v>
      </c>
      <c r="C131" s="20" t="s">
        <v>4</v>
      </c>
      <c r="D131" s="4" t="s">
        <v>4</v>
      </c>
      <c r="E131" s="20" t="s">
        <v>4</v>
      </c>
      <c r="F131" s="21">
        <f t="shared" si="27"/>
        <v>24</v>
      </c>
      <c r="L131" s="89">
        <f>SUM(L129:L130)</f>
        <v>189.25</v>
      </c>
    </row>
    <row r="132" spans="1:12">
      <c r="A132" s="2" t="s">
        <v>17</v>
      </c>
      <c r="B132" s="8">
        <f>SUM(B133:B139)</f>
        <v>142.75</v>
      </c>
      <c r="C132" s="8" t="s">
        <v>4</v>
      </c>
      <c r="D132" s="8">
        <f>SUM(D133:D139)</f>
        <v>548.16250000000002</v>
      </c>
      <c r="E132" s="24">
        <f>D132/D110</f>
        <v>0.26340511157161306</v>
      </c>
      <c r="F132" s="8">
        <f>SUM(F133:F139)</f>
        <v>1142</v>
      </c>
    </row>
    <row r="133" spans="1:12">
      <c r="A133" s="1" t="s">
        <v>6</v>
      </c>
      <c r="B133" s="20">
        <v>50</v>
      </c>
      <c r="C133" s="6">
        <v>329</v>
      </c>
      <c r="D133" s="4">
        <f>C133/100*B133</f>
        <v>164.5</v>
      </c>
      <c r="E133" s="20" t="s">
        <v>4</v>
      </c>
      <c r="F133" s="21">
        <f t="shared" si="27"/>
        <v>400</v>
      </c>
    </row>
    <row r="134" spans="1:12">
      <c r="A134" s="22" t="s">
        <v>53</v>
      </c>
      <c r="B134" s="51">
        <v>18.75</v>
      </c>
      <c r="C134" s="6">
        <v>395</v>
      </c>
      <c r="D134" s="4">
        <f t="shared" ref="D134" si="29">C134/100*B134</f>
        <v>74.0625</v>
      </c>
      <c r="E134" s="51" t="s">
        <v>4</v>
      </c>
      <c r="F134" s="51">
        <f t="shared" si="27"/>
        <v>150</v>
      </c>
      <c r="G134" t="s">
        <v>78</v>
      </c>
    </row>
    <row r="135" spans="1:12">
      <c r="A135" s="1" t="s">
        <v>21</v>
      </c>
      <c r="B135" s="20">
        <v>5</v>
      </c>
      <c r="C135" s="6">
        <v>100</v>
      </c>
      <c r="D135" s="4">
        <f>C135/100*B135</f>
        <v>5</v>
      </c>
      <c r="E135" s="20" t="s">
        <v>4</v>
      </c>
      <c r="F135" s="21">
        <f t="shared" si="27"/>
        <v>40</v>
      </c>
    </row>
    <row r="136" spans="1:12">
      <c r="A136" s="1" t="s">
        <v>22</v>
      </c>
      <c r="B136" s="6">
        <v>1</v>
      </c>
      <c r="C136" s="6" t="s">
        <v>4</v>
      </c>
      <c r="D136" s="21" t="s">
        <v>4</v>
      </c>
      <c r="E136" s="20" t="s">
        <v>4</v>
      </c>
      <c r="F136" s="21">
        <f t="shared" si="27"/>
        <v>8</v>
      </c>
    </row>
    <row r="137" spans="1:12">
      <c r="A137" s="22" t="s">
        <v>51</v>
      </c>
      <c r="B137" s="20">
        <v>30</v>
      </c>
      <c r="C137" s="6">
        <v>397</v>
      </c>
      <c r="D137" s="4">
        <f>C137/100*B137</f>
        <v>119.10000000000001</v>
      </c>
      <c r="E137" s="20" t="s">
        <v>4</v>
      </c>
      <c r="F137" s="21">
        <f t="shared" si="27"/>
        <v>240</v>
      </c>
    </row>
    <row r="138" spans="1:12">
      <c r="A138" s="1" t="s">
        <v>8</v>
      </c>
      <c r="B138" s="20">
        <v>3</v>
      </c>
      <c r="C138" s="6" t="s">
        <v>4</v>
      </c>
      <c r="D138" s="21" t="s">
        <v>4</v>
      </c>
      <c r="E138" s="20" t="s">
        <v>4</v>
      </c>
      <c r="F138" s="21">
        <f t="shared" si="27"/>
        <v>24</v>
      </c>
    </row>
    <row r="139" spans="1:12">
      <c r="A139" s="22" t="s">
        <v>68</v>
      </c>
      <c r="B139" s="21">
        <v>35</v>
      </c>
      <c r="C139" s="6">
        <v>530</v>
      </c>
      <c r="D139" s="4">
        <f t="shared" ref="D139" si="30">C139/100*B139</f>
        <v>185.5</v>
      </c>
      <c r="E139" s="21" t="s">
        <v>4</v>
      </c>
      <c r="F139" s="6">
        <f t="shared" si="27"/>
        <v>280</v>
      </c>
    </row>
    <row r="140" spans="1:12">
      <c r="A140" s="11"/>
      <c r="B140" s="10"/>
      <c r="C140" s="11"/>
      <c r="D140" s="11"/>
      <c r="E140" s="11"/>
      <c r="F140" s="11"/>
    </row>
    <row r="141" spans="1:12" ht="15" customHeight="1">
      <c r="A141" s="60" t="s">
        <v>43</v>
      </c>
      <c r="B141" s="62" t="s">
        <v>0</v>
      </c>
      <c r="C141" s="63"/>
      <c r="D141" s="63"/>
      <c r="E141" s="27"/>
      <c r="F141" s="64" t="s">
        <v>77</v>
      </c>
    </row>
    <row r="142" spans="1:12" ht="30">
      <c r="A142" s="61"/>
      <c r="B142" s="18" t="s">
        <v>3</v>
      </c>
      <c r="C142" s="18" t="s">
        <v>1</v>
      </c>
      <c r="D142" s="18" t="s">
        <v>2</v>
      </c>
      <c r="E142" s="26" t="s">
        <v>59</v>
      </c>
      <c r="F142" s="65"/>
    </row>
    <row r="143" spans="1:12" ht="15" customHeight="1">
      <c r="A143" s="69" t="s">
        <v>44</v>
      </c>
      <c r="B143" s="71">
        <f>B145+B155+B159+B165</f>
        <v>522.75</v>
      </c>
      <c r="C143" s="72" t="s">
        <v>4</v>
      </c>
      <c r="D143" s="71">
        <f>D145+D155+D159+D165</f>
        <v>2007.8125</v>
      </c>
      <c r="E143" s="71" t="s">
        <v>4</v>
      </c>
      <c r="F143" s="71">
        <f>F145+F155+F159+F165</f>
        <v>4117</v>
      </c>
    </row>
    <row r="144" spans="1:12">
      <c r="A144" s="70"/>
      <c r="B144" s="70"/>
      <c r="C144" s="70"/>
      <c r="D144" s="70"/>
      <c r="E144" s="73"/>
      <c r="F144" s="70"/>
    </row>
    <row r="145" spans="1:12">
      <c r="A145" s="2" t="s">
        <v>38</v>
      </c>
      <c r="B145" s="7">
        <f>SUM(B146:B154)</f>
        <v>177</v>
      </c>
      <c r="C145" s="8" t="s">
        <v>4</v>
      </c>
      <c r="D145" s="7">
        <f>SUM(D146:D154)</f>
        <v>678.69999999999993</v>
      </c>
      <c r="E145" s="24">
        <f>D145/D143</f>
        <v>0.33802957198443578</v>
      </c>
      <c r="F145" s="7">
        <f>SUM(F146:F154)</f>
        <v>1391</v>
      </c>
    </row>
    <row r="146" spans="1:12" s="3" customFormat="1">
      <c r="A146" s="22" t="s">
        <v>85</v>
      </c>
      <c r="B146" s="23">
        <v>50</v>
      </c>
      <c r="C146" s="6">
        <v>308</v>
      </c>
      <c r="D146" s="23">
        <f t="shared" ref="D146" si="31">C146/100*B146</f>
        <v>154</v>
      </c>
      <c r="E146" s="6" t="s">
        <v>4</v>
      </c>
      <c r="F146" s="6">
        <f t="shared" ref="F146" si="32">B146*$C$3</f>
        <v>400</v>
      </c>
      <c r="G146" t="s">
        <v>78</v>
      </c>
      <c r="H146"/>
      <c r="I146"/>
    </row>
    <row r="147" spans="1:12">
      <c r="A147" s="1" t="s">
        <v>11</v>
      </c>
      <c r="B147" s="4">
        <v>15</v>
      </c>
      <c r="C147" s="6">
        <v>270</v>
      </c>
      <c r="D147" s="4">
        <f t="shared" ref="D147:D153" si="33">C147/100*B147</f>
        <v>40.5</v>
      </c>
      <c r="E147" s="20" t="s">
        <v>4</v>
      </c>
      <c r="F147" s="6">
        <f t="shared" ref="F147:F154" si="34">B147*$C$3</f>
        <v>120</v>
      </c>
    </row>
    <row r="148" spans="1:12">
      <c r="A148" s="1" t="s">
        <v>10</v>
      </c>
      <c r="B148" s="4">
        <v>15</v>
      </c>
      <c r="C148" s="6">
        <v>460</v>
      </c>
      <c r="D148" s="4">
        <f t="shared" si="33"/>
        <v>69</v>
      </c>
      <c r="E148" s="20" t="s">
        <v>4</v>
      </c>
      <c r="F148" s="6">
        <f t="shared" si="34"/>
        <v>120</v>
      </c>
    </row>
    <row r="149" spans="1:12">
      <c r="A149" s="22" t="s">
        <v>51</v>
      </c>
      <c r="B149" s="4">
        <v>25</v>
      </c>
      <c r="C149" s="6">
        <v>397</v>
      </c>
      <c r="D149" s="4">
        <f t="shared" si="33"/>
        <v>99.25</v>
      </c>
      <c r="E149" s="20" t="s">
        <v>4</v>
      </c>
      <c r="F149" s="6">
        <f t="shared" si="34"/>
        <v>200</v>
      </c>
    </row>
    <row r="150" spans="1:12">
      <c r="A150" s="1" t="s">
        <v>7</v>
      </c>
      <c r="B150" s="4">
        <v>20</v>
      </c>
      <c r="C150" s="6">
        <v>370</v>
      </c>
      <c r="D150" s="4">
        <f t="shared" si="33"/>
        <v>74</v>
      </c>
      <c r="E150" s="20" t="s">
        <v>4</v>
      </c>
      <c r="F150" s="6">
        <f t="shared" si="34"/>
        <v>160</v>
      </c>
      <c r="H150" s="90" t="s">
        <v>80</v>
      </c>
      <c r="I150" s="53" t="s">
        <v>43</v>
      </c>
      <c r="J150" s="52" t="s">
        <v>3</v>
      </c>
      <c r="K150" s="52" t="s">
        <v>1</v>
      </c>
      <c r="L150" s="52" t="s">
        <v>2</v>
      </c>
    </row>
    <row r="151" spans="1:12">
      <c r="A151" s="86" t="s">
        <v>79</v>
      </c>
      <c r="B151" s="4">
        <v>25</v>
      </c>
      <c r="C151" s="6">
        <v>471</v>
      </c>
      <c r="D151" s="4">
        <f t="shared" si="33"/>
        <v>117.75</v>
      </c>
      <c r="E151" s="20" t="s">
        <v>4</v>
      </c>
      <c r="F151" s="6">
        <f>B151*7</f>
        <v>175</v>
      </c>
      <c r="H151" s="90"/>
      <c r="I151" s="1" t="s">
        <v>7</v>
      </c>
      <c r="J151" s="4">
        <v>16</v>
      </c>
      <c r="K151" s="6">
        <v>370</v>
      </c>
      <c r="L151" s="4">
        <f t="shared" ref="L151" si="35">K151/100*J151</f>
        <v>59.2</v>
      </c>
    </row>
    <row r="152" spans="1:12">
      <c r="A152" s="1" t="s">
        <v>8</v>
      </c>
      <c r="B152" s="4">
        <v>3</v>
      </c>
      <c r="C152" s="6" t="s">
        <v>4</v>
      </c>
      <c r="D152" s="4" t="s">
        <v>4</v>
      </c>
      <c r="E152" s="20" t="s">
        <v>4</v>
      </c>
      <c r="F152" s="6">
        <f t="shared" si="34"/>
        <v>24</v>
      </c>
      <c r="H152" s="90"/>
      <c r="I152" s="1" t="s">
        <v>58</v>
      </c>
      <c r="J152" s="51">
        <v>9</v>
      </c>
      <c r="K152" s="6">
        <v>648</v>
      </c>
      <c r="L152" s="51">
        <f>K152/100*J152</f>
        <v>58.320000000000007</v>
      </c>
    </row>
    <row r="153" spans="1:12">
      <c r="A153" s="1" t="s">
        <v>9</v>
      </c>
      <c r="B153" s="4">
        <v>4</v>
      </c>
      <c r="C153" s="6">
        <v>370</v>
      </c>
      <c r="D153" s="4">
        <f t="shared" si="33"/>
        <v>14.8</v>
      </c>
      <c r="E153" s="20" t="s">
        <v>4</v>
      </c>
      <c r="F153" s="6">
        <f t="shared" si="34"/>
        <v>32</v>
      </c>
      <c r="L153" s="89">
        <f>SUM(L151:L152)</f>
        <v>117.52000000000001</v>
      </c>
    </row>
    <row r="154" spans="1:12">
      <c r="A154" s="1" t="s">
        <v>81</v>
      </c>
      <c r="B154" s="4">
        <v>20</v>
      </c>
      <c r="C154" s="6">
        <v>547</v>
      </c>
      <c r="D154" s="4">
        <f>C154/100*B154</f>
        <v>109.39999999999999</v>
      </c>
      <c r="E154" s="51" t="s">
        <v>4</v>
      </c>
      <c r="F154" s="51">
        <f t="shared" si="34"/>
        <v>160</v>
      </c>
    </row>
    <row r="155" spans="1:12">
      <c r="A155" s="2" t="s">
        <v>14</v>
      </c>
      <c r="B155" s="8">
        <f>SUM(B156:B158)</f>
        <v>45</v>
      </c>
      <c r="C155" s="8" t="s">
        <v>4</v>
      </c>
      <c r="D155" s="8">
        <f>SUM(D156:D158)</f>
        <v>144.25</v>
      </c>
      <c r="E155" s="24">
        <f>D155/D143</f>
        <v>7.18443579766537E-2</v>
      </c>
      <c r="F155" s="8">
        <f>SUM(F156:F158)</f>
        <v>360</v>
      </c>
    </row>
    <row r="156" spans="1:12">
      <c r="A156" s="1" t="s">
        <v>13</v>
      </c>
      <c r="B156" s="20">
        <v>15</v>
      </c>
      <c r="C156" s="6">
        <v>417</v>
      </c>
      <c r="D156" s="4">
        <f>C156/100*B156</f>
        <v>62.55</v>
      </c>
      <c r="E156" s="20" t="s">
        <v>4</v>
      </c>
      <c r="F156" s="20">
        <f t="shared" ref="F156:F173" si="36">B156*$C$3</f>
        <v>120</v>
      </c>
    </row>
    <row r="157" spans="1:12">
      <c r="A157" s="22" t="s">
        <v>62</v>
      </c>
      <c r="B157" s="46">
        <v>20</v>
      </c>
      <c r="C157" s="50">
        <v>272</v>
      </c>
      <c r="D157" s="4">
        <f>C157/100*B157</f>
        <v>54.400000000000006</v>
      </c>
      <c r="E157" s="46" t="s">
        <v>4</v>
      </c>
      <c r="F157" s="46">
        <f t="shared" si="36"/>
        <v>160</v>
      </c>
    </row>
    <row r="158" spans="1:12">
      <c r="A158" s="12" t="s">
        <v>57</v>
      </c>
      <c r="B158" s="20">
        <v>10</v>
      </c>
      <c r="C158" s="6">
        <v>273</v>
      </c>
      <c r="D158" s="4">
        <f>C158/100*B158</f>
        <v>27.3</v>
      </c>
      <c r="E158" s="20" t="s">
        <v>4</v>
      </c>
      <c r="F158" s="20">
        <f t="shared" si="36"/>
        <v>80</v>
      </c>
    </row>
    <row r="159" spans="1:12">
      <c r="A159" s="2" t="s">
        <v>16</v>
      </c>
      <c r="B159" s="8">
        <f>SUM(B160:B164)</f>
        <v>148</v>
      </c>
      <c r="C159" s="8" t="s">
        <v>4</v>
      </c>
      <c r="D159" s="8">
        <f>SUM(D160:D164)</f>
        <v>628.20000000000005</v>
      </c>
      <c r="E159" s="24">
        <f>D159/D143</f>
        <v>0.31287782101167316</v>
      </c>
      <c r="F159" s="8">
        <f>SUM(F160:F164)</f>
        <v>1144</v>
      </c>
    </row>
    <row r="160" spans="1:12">
      <c r="A160" s="84" t="s">
        <v>51</v>
      </c>
      <c r="B160" s="20">
        <v>30</v>
      </c>
      <c r="C160" s="6">
        <v>397</v>
      </c>
      <c r="D160" s="4">
        <f>C160/100*B160</f>
        <v>119.10000000000001</v>
      </c>
      <c r="E160" s="20" t="s">
        <v>4</v>
      </c>
      <c r="F160" s="21">
        <f t="shared" si="36"/>
        <v>240</v>
      </c>
    </row>
    <row r="161" spans="1:12">
      <c r="A161" s="86" t="s">
        <v>79</v>
      </c>
      <c r="B161" s="20">
        <v>40</v>
      </c>
      <c r="C161" s="6">
        <v>471</v>
      </c>
      <c r="D161" s="4">
        <f t="shared" ref="D161:D173" si="37">C161/100*B161</f>
        <v>188.4</v>
      </c>
      <c r="E161" s="20" t="s">
        <v>4</v>
      </c>
      <c r="F161" s="6">
        <f>B161*7</f>
        <v>280</v>
      </c>
      <c r="H161" s="90" t="s">
        <v>80</v>
      </c>
      <c r="I161" s="53" t="s">
        <v>43</v>
      </c>
      <c r="J161" s="52" t="s">
        <v>3</v>
      </c>
      <c r="K161" s="52" t="s">
        <v>1</v>
      </c>
      <c r="L161" s="52" t="s">
        <v>2</v>
      </c>
    </row>
    <row r="162" spans="1:12">
      <c r="A162" s="1" t="s">
        <v>50</v>
      </c>
      <c r="B162" s="20">
        <v>45</v>
      </c>
      <c r="C162" s="6">
        <v>370</v>
      </c>
      <c r="D162" s="4">
        <f t="shared" si="37"/>
        <v>166.5</v>
      </c>
      <c r="E162" s="20" t="s">
        <v>4</v>
      </c>
      <c r="F162" s="21">
        <f t="shared" si="36"/>
        <v>360</v>
      </c>
      <c r="H162" s="90"/>
      <c r="I162" s="1" t="s">
        <v>7</v>
      </c>
      <c r="J162" s="4">
        <v>25</v>
      </c>
      <c r="K162" s="6">
        <v>370</v>
      </c>
      <c r="L162" s="4">
        <f t="shared" ref="L162" si="38">K162/100*J162</f>
        <v>92.5</v>
      </c>
    </row>
    <row r="163" spans="1:12">
      <c r="A163" s="22" t="s">
        <v>70</v>
      </c>
      <c r="B163" s="20">
        <v>30</v>
      </c>
      <c r="C163" s="6">
        <v>514</v>
      </c>
      <c r="D163" s="4">
        <f t="shared" si="37"/>
        <v>154.19999999999999</v>
      </c>
      <c r="E163" s="20" t="s">
        <v>4</v>
      </c>
      <c r="F163" s="21">
        <f t="shared" si="36"/>
        <v>240</v>
      </c>
      <c r="H163" s="90"/>
      <c r="I163" s="1" t="s">
        <v>82</v>
      </c>
      <c r="J163" s="51">
        <v>17</v>
      </c>
      <c r="K163" s="6">
        <v>548</v>
      </c>
      <c r="L163" s="51">
        <f>K163/100*J163</f>
        <v>93.160000000000011</v>
      </c>
    </row>
    <row r="164" spans="1:12">
      <c r="A164" s="1" t="s">
        <v>8</v>
      </c>
      <c r="B164" s="20">
        <v>3</v>
      </c>
      <c r="C164" s="20" t="s">
        <v>4</v>
      </c>
      <c r="D164" s="4" t="s">
        <v>4</v>
      </c>
      <c r="E164" s="20" t="s">
        <v>4</v>
      </c>
      <c r="F164" s="21">
        <f t="shared" si="36"/>
        <v>24</v>
      </c>
      <c r="L164" s="89">
        <f>SUM(L162:L163)</f>
        <v>185.66000000000003</v>
      </c>
    </row>
    <row r="165" spans="1:12">
      <c r="A165" s="2" t="s">
        <v>17</v>
      </c>
      <c r="B165" s="8">
        <f>SUM(B166:B173)</f>
        <v>152.75</v>
      </c>
      <c r="C165" s="8" t="s">
        <v>4</v>
      </c>
      <c r="D165" s="8">
        <f>SUM(D166:D173)</f>
        <v>556.66250000000002</v>
      </c>
      <c r="E165" s="24">
        <f>D165/D143</f>
        <v>0.27724824902723738</v>
      </c>
      <c r="F165" s="8">
        <f>SUM(F166:F173)</f>
        <v>1222</v>
      </c>
    </row>
    <row r="166" spans="1:12">
      <c r="A166" s="1" t="s">
        <v>52</v>
      </c>
      <c r="B166" s="20">
        <v>50</v>
      </c>
      <c r="C166" s="6">
        <v>360</v>
      </c>
      <c r="D166" s="4">
        <f t="shared" si="37"/>
        <v>180</v>
      </c>
      <c r="E166" s="20" t="s">
        <v>4</v>
      </c>
      <c r="F166" s="21">
        <f t="shared" si="36"/>
        <v>400</v>
      </c>
    </row>
    <row r="167" spans="1:12">
      <c r="A167" s="22" t="s">
        <v>53</v>
      </c>
      <c r="B167" s="51">
        <v>18.75</v>
      </c>
      <c r="C167" s="6">
        <v>395</v>
      </c>
      <c r="D167" s="4">
        <f t="shared" si="37"/>
        <v>74.0625</v>
      </c>
      <c r="E167" s="51" t="s">
        <v>4</v>
      </c>
      <c r="F167" s="51">
        <f t="shared" si="36"/>
        <v>150</v>
      </c>
      <c r="G167" t="s">
        <v>78</v>
      </c>
    </row>
    <row r="168" spans="1:12">
      <c r="A168" s="1" t="s">
        <v>21</v>
      </c>
      <c r="B168" s="20">
        <v>5</v>
      </c>
      <c r="C168" s="6">
        <v>100</v>
      </c>
      <c r="D168" s="4">
        <f t="shared" si="37"/>
        <v>5</v>
      </c>
      <c r="E168" s="20" t="s">
        <v>4</v>
      </c>
      <c r="F168" s="21">
        <f t="shared" si="36"/>
        <v>40</v>
      </c>
    </row>
    <row r="169" spans="1:12">
      <c r="A169" s="1" t="s">
        <v>22</v>
      </c>
      <c r="B169" s="6">
        <v>1</v>
      </c>
      <c r="C169" s="6" t="s">
        <v>4</v>
      </c>
      <c r="D169" s="4" t="s">
        <v>4</v>
      </c>
      <c r="E169" s="20" t="s">
        <v>4</v>
      </c>
      <c r="F169" s="21">
        <f t="shared" si="36"/>
        <v>8</v>
      </c>
    </row>
    <row r="170" spans="1:12">
      <c r="A170" s="22" t="s">
        <v>51</v>
      </c>
      <c r="B170" s="20">
        <v>30</v>
      </c>
      <c r="C170" s="6">
        <v>397</v>
      </c>
      <c r="D170" s="4">
        <f t="shared" si="37"/>
        <v>119.10000000000001</v>
      </c>
      <c r="E170" s="20" t="s">
        <v>4</v>
      </c>
      <c r="F170" s="21">
        <f t="shared" si="36"/>
        <v>240</v>
      </c>
    </row>
    <row r="171" spans="1:12">
      <c r="A171" s="1" t="s">
        <v>8</v>
      </c>
      <c r="B171" s="20">
        <v>3</v>
      </c>
      <c r="C171" s="6" t="s">
        <v>4</v>
      </c>
      <c r="D171" s="4" t="s">
        <v>4</v>
      </c>
      <c r="E171" s="20" t="s">
        <v>4</v>
      </c>
      <c r="F171" s="21">
        <f t="shared" si="36"/>
        <v>24</v>
      </c>
    </row>
    <row r="172" spans="1:12">
      <c r="A172" s="1" t="s">
        <v>67</v>
      </c>
      <c r="B172" s="4">
        <v>20</v>
      </c>
      <c r="C172" s="6">
        <v>430</v>
      </c>
      <c r="D172" s="4">
        <f t="shared" si="37"/>
        <v>86</v>
      </c>
      <c r="E172" s="21" t="s">
        <v>4</v>
      </c>
      <c r="F172" s="6">
        <f t="shared" si="36"/>
        <v>160</v>
      </c>
    </row>
    <row r="173" spans="1:12">
      <c r="A173" s="1" t="s">
        <v>7</v>
      </c>
      <c r="B173" s="4">
        <v>25</v>
      </c>
      <c r="C173" s="6">
        <v>370</v>
      </c>
      <c r="D173" s="4">
        <f t="shared" si="37"/>
        <v>92.5</v>
      </c>
      <c r="E173" s="21" t="s">
        <v>4</v>
      </c>
      <c r="F173" s="21">
        <f t="shared" si="36"/>
        <v>200</v>
      </c>
    </row>
    <row r="174" spans="1:12">
      <c r="A174" s="11"/>
      <c r="B174" s="10"/>
      <c r="C174" s="11"/>
      <c r="D174" s="11"/>
      <c r="E174" s="11"/>
      <c r="F174" s="11"/>
    </row>
    <row r="175" spans="1:12" ht="15" customHeight="1">
      <c r="A175" s="60" t="s">
        <v>43</v>
      </c>
      <c r="B175" s="62" t="s">
        <v>0</v>
      </c>
      <c r="C175" s="63"/>
      <c r="D175" s="63"/>
      <c r="E175" s="27"/>
      <c r="F175" s="64" t="s">
        <v>77</v>
      </c>
    </row>
    <row r="176" spans="1:12" ht="30">
      <c r="A176" s="61"/>
      <c r="B176" s="18" t="s">
        <v>3</v>
      </c>
      <c r="C176" s="18" t="s">
        <v>1</v>
      </c>
      <c r="D176" s="18" t="s">
        <v>2</v>
      </c>
      <c r="E176" s="26" t="s">
        <v>59</v>
      </c>
      <c r="F176" s="65"/>
    </row>
    <row r="177" spans="1:12" ht="15" customHeight="1">
      <c r="A177" s="69" t="s">
        <v>45</v>
      </c>
      <c r="B177" s="71">
        <f>B179+B189+B193+B199</f>
        <v>572.75</v>
      </c>
      <c r="C177" s="72" t="s">
        <v>4</v>
      </c>
      <c r="D177" s="71">
        <f>D179+D189+D193+D199</f>
        <v>2185.1624999999999</v>
      </c>
      <c r="E177" s="71" t="s">
        <v>4</v>
      </c>
      <c r="F177" s="71">
        <f>F179+F189+F193+F199</f>
        <v>4512</v>
      </c>
    </row>
    <row r="178" spans="1:12">
      <c r="A178" s="70"/>
      <c r="B178" s="70"/>
      <c r="C178" s="70"/>
      <c r="D178" s="70"/>
      <c r="E178" s="73"/>
      <c r="F178" s="70"/>
    </row>
    <row r="179" spans="1:12">
      <c r="A179" s="2" t="s">
        <v>38</v>
      </c>
      <c r="B179" s="7">
        <f>SUM(B180:B188)</f>
        <v>187</v>
      </c>
      <c r="C179" s="8" t="s">
        <v>4</v>
      </c>
      <c r="D179" s="7">
        <f>SUM(D180:D188)</f>
        <v>722.1</v>
      </c>
      <c r="E179" s="24">
        <f>D179/D177</f>
        <v>0.33045597295395651</v>
      </c>
      <c r="F179" s="7">
        <f>SUM(F180:F188)</f>
        <v>1466</v>
      </c>
    </row>
    <row r="180" spans="1:12" s="3" customFormat="1">
      <c r="A180" s="22" t="s">
        <v>54</v>
      </c>
      <c r="B180" s="23">
        <v>50</v>
      </c>
      <c r="C180" s="6">
        <v>308</v>
      </c>
      <c r="D180" s="23">
        <f t="shared" ref="D180" si="39">C180/100*B180</f>
        <v>154</v>
      </c>
      <c r="E180" s="6" t="s">
        <v>4</v>
      </c>
      <c r="F180" s="6">
        <f t="shared" ref="F180" si="40">B180*$C$3</f>
        <v>400</v>
      </c>
      <c r="G180" t="s">
        <v>78</v>
      </c>
      <c r="H180"/>
      <c r="I180"/>
    </row>
    <row r="181" spans="1:12">
      <c r="A181" s="1" t="s">
        <v>11</v>
      </c>
      <c r="B181" s="4">
        <v>15</v>
      </c>
      <c r="C181" s="6">
        <v>270</v>
      </c>
      <c r="D181" s="4">
        <f t="shared" ref="D181:D187" si="41">C181/100*B181</f>
        <v>40.5</v>
      </c>
      <c r="E181" s="20" t="s">
        <v>4</v>
      </c>
      <c r="F181" s="6">
        <f t="shared" ref="F181:F188" si="42">B181*$C$3</f>
        <v>120</v>
      </c>
    </row>
    <row r="182" spans="1:12">
      <c r="A182" s="1" t="s">
        <v>10</v>
      </c>
      <c r="B182" s="4">
        <v>15</v>
      </c>
      <c r="C182" s="6">
        <v>460</v>
      </c>
      <c r="D182" s="4">
        <f t="shared" si="41"/>
        <v>69</v>
      </c>
      <c r="E182" s="20" t="s">
        <v>4</v>
      </c>
      <c r="F182" s="6">
        <f t="shared" si="42"/>
        <v>120</v>
      </c>
    </row>
    <row r="183" spans="1:12">
      <c r="A183" s="22" t="s">
        <v>51</v>
      </c>
      <c r="B183" s="4">
        <v>30</v>
      </c>
      <c r="C183" s="6">
        <v>397</v>
      </c>
      <c r="D183" s="4">
        <f t="shared" si="41"/>
        <v>119.10000000000001</v>
      </c>
      <c r="E183" s="20" t="s">
        <v>4</v>
      </c>
      <c r="F183" s="6">
        <f t="shared" si="42"/>
        <v>240</v>
      </c>
    </row>
    <row r="184" spans="1:12">
      <c r="A184" s="1" t="s">
        <v>7</v>
      </c>
      <c r="B184" s="4">
        <v>20</v>
      </c>
      <c r="C184" s="6">
        <v>370</v>
      </c>
      <c r="D184" s="4">
        <f t="shared" si="41"/>
        <v>74</v>
      </c>
      <c r="E184" s="20" t="s">
        <v>4</v>
      </c>
      <c r="F184" s="6">
        <f t="shared" si="42"/>
        <v>160</v>
      </c>
    </row>
    <row r="185" spans="1:12">
      <c r="A185" s="86" t="s">
        <v>79</v>
      </c>
      <c r="B185" s="4">
        <v>30</v>
      </c>
      <c r="C185" s="6">
        <v>471</v>
      </c>
      <c r="D185" s="4">
        <f t="shared" si="41"/>
        <v>141.30000000000001</v>
      </c>
      <c r="E185" s="20" t="s">
        <v>4</v>
      </c>
      <c r="F185" s="6">
        <f>B185*7</f>
        <v>210</v>
      </c>
      <c r="H185" s="90" t="s">
        <v>80</v>
      </c>
      <c r="I185" s="53" t="s">
        <v>43</v>
      </c>
      <c r="J185" s="52" t="s">
        <v>3</v>
      </c>
      <c r="K185" s="52" t="s">
        <v>1</v>
      </c>
      <c r="L185" s="52" t="s">
        <v>2</v>
      </c>
    </row>
    <row r="186" spans="1:12">
      <c r="A186" s="1" t="s">
        <v>8</v>
      </c>
      <c r="B186" s="4">
        <v>3</v>
      </c>
      <c r="C186" s="6" t="s">
        <v>4</v>
      </c>
      <c r="D186" s="4" t="s">
        <v>4</v>
      </c>
      <c r="E186" s="20" t="s">
        <v>4</v>
      </c>
      <c r="F186" s="6">
        <f t="shared" si="42"/>
        <v>24</v>
      </c>
      <c r="H186" s="90"/>
      <c r="I186" s="1" t="s">
        <v>7</v>
      </c>
      <c r="J186" s="4">
        <v>21</v>
      </c>
      <c r="K186" s="6">
        <v>370</v>
      </c>
      <c r="L186" s="4">
        <f t="shared" ref="L186" si="43">K186/100*J186</f>
        <v>77.7</v>
      </c>
    </row>
    <row r="187" spans="1:12">
      <c r="A187" s="1" t="s">
        <v>9</v>
      </c>
      <c r="B187" s="4">
        <v>4</v>
      </c>
      <c r="C187" s="6">
        <v>370</v>
      </c>
      <c r="D187" s="4">
        <f t="shared" si="41"/>
        <v>14.8</v>
      </c>
      <c r="E187" s="20" t="s">
        <v>4</v>
      </c>
      <c r="F187" s="6">
        <f t="shared" si="42"/>
        <v>32</v>
      </c>
      <c r="H187" s="90"/>
      <c r="I187" s="1" t="s">
        <v>63</v>
      </c>
      <c r="J187" s="51">
        <v>10</v>
      </c>
      <c r="K187" s="6">
        <v>645</v>
      </c>
      <c r="L187" s="4">
        <f>K187/100*J187</f>
        <v>64.5</v>
      </c>
    </row>
    <row r="188" spans="1:12">
      <c r="A188" s="1" t="s">
        <v>81</v>
      </c>
      <c r="B188" s="4">
        <v>20</v>
      </c>
      <c r="C188" s="6">
        <v>547</v>
      </c>
      <c r="D188" s="4">
        <f>C188/100*B188</f>
        <v>109.39999999999999</v>
      </c>
      <c r="E188" s="51" t="s">
        <v>4</v>
      </c>
      <c r="F188" s="51">
        <f t="shared" si="42"/>
        <v>160</v>
      </c>
      <c r="L188" s="89">
        <f>SUM(L186:L187)</f>
        <v>142.19999999999999</v>
      </c>
    </row>
    <row r="189" spans="1:12">
      <c r="A189" s="2" t="s">
        <v>14</v>
      </c>
      <c r="B189" s="8">
        <f>SUM(B190:B192)</f>
        <v>70</v>
      </c>
      <c r="C189" s="8" t="s">
        <v>4</v>
      </c>
      <c r="D189" s="8">
        <f>SUM(D190:D192)</f>
        <v>232.8</v>
      </c>
      <c r="E189" s="24">
        <f>D189/D177</f>
        <v>0.10653669921573339</v>
      </c>
      <c r="F189" s="8">
        <f>SUM(F190:F192)</f>
        <v>560</v>
      </c>
    </row>
    <row r="190" spans="1:12">
      <c r="A190" s="1" t="s">
        <v>58</v>
      </c>
      <c r="B190" s="20">
        <v>10</v>
      </c>
      <c r="C190" s="6">
        <v>648</v>
      </c>
      <c r="D190" s="4">
        <f>C190/100*B190</f>
        <v>64.800000000000011</v>
      </c>
      <c r="E190" s="20" t="s">
        <v>4</v>
      </c>
      <c r="F190" s="20">
        <f t="shared" ref="F190:F207" si="44">B190*$C$3</f>
        <v>80</v>
      </c>
    </row>
    <row r="191" spans="1:12">
      <c r="A191" s="1" t="s">
        <v>86</v>
      </c>
      <c r="B191" s="4">
        <v>30</v>
      </c>
      <c r="C191" s="6">
        <v>288</v>
      </c>
      <c r="D191" s="4">
        <f>C191/100*B191</f>
        <v>86.399999999999991</v>
      </c>
      <c r="E191" s="20" t="s">
        <v>4</v>
      </c>
      <c r="F191" s="20">
        <f t="shared" si="44"/>
        <v>240</v>
      </c>
    </row>
    <row r="192" spans="1:12">
      <c r="A192" s="12" t="s">
        <v>62</v>
      </c>
      <c r="B192" s="20">
        <v>30</v>
      </c>
      <c r="C192" s="50">
        <v>272</v>
      </c>
      <c r="D192" s="4">
        <f>C192/100*B192</f>
        <v>81.600000000000009</v>
      </c>
      <c r="E192" s="20" t="s">
        <v>4</v>
      </c>
      <c r="F192" s="20">
        <f t="shared" si="44"/>
        <v>240</v>
      </c>
    </row>
    <row r="193" spans="1:12">
      <c r="A193" s="2" t="s">
        <v>16</v>
      </c>
      <c r="B193" s="8">
        <f>SUM(B194:B198)</f>
        <v>148</v>
      </c>
      <c r="C193" s="8" t="s">
        <v>4</v>
      </c>
      <c r="D193" s="8">
        <f>SUM(D194:D198)</f>
        <v>599.1</v>
      </c>
      <c r="E193" s="24">
        <f>D193/D177</f>
        <v>0.27416725300749945</v>
      </c>
      <c r="F193" s="8">
        <f>SUM(F194:F198)</f>
        <v>1144</v>
      </c>
    </row>
    <row r="194" spans="1:12">
      <c r="A194" s="84" t="s">
        <v>51</v>
      </c>
      <c r="B194" s="20">
        <v>30</v>
      </c>
      <c r="C194" s="6">
        <v>397</v>
      </c>
      <c r="D194" s="4">
        <f>C194/100*B194</f>
        <v>119.10000000000001</v>
      </c>
      <c r="E194" s="20" t="s">
        <v>4</v>
      </c>
      <c r="F194" s="21">
        <f t="shared" si="44"/>
        <v>240</v>
      </c>
    </row>
    <row r="195" spans="1:12">
      <c r="A195" s="86" t="s">
        <v>79</v>
      </c>
      <c r="B195" s="20">
        <v>40</v>
      </c>
      <c r="C195" s="6">
        <v>471</v>
      </c>
      <c r="D195" s="4">
        <f t="shared" ref="D195:D197" si="45">C195/100*B195</f>
        <v>188.4</v>
      </c>
      <c r="E195" s="20" t="s">
        <v>4</v>
      </c>
      <c r="F195" s="6">
        <f>B195*7</f>
        <v>280</v>
      </c>
      <c r="H195" s="90" t="s">
        <v>80</v>
      </c>
      <c r="I195" s="53" t="s">
        <v>43</v>
      </c>
      <c r="J195" s="52" t="s">
        <v>3</v>
      </c>
      <c r="K195" s="52" t="s">
        <v>1</v>
      </c>
      <c r="L195" s="52" t="s">
        <v>2</v>
      </c>
    </row>
    <row r="196" spans="1:12">
      <c r="A196" s="1" t="s">
        <v>50</v>
      </c>
      <c r="B196" s="20">
        <v>45</v>
      </c>
      <c r="C196" s="6">
        <v>370</v>
      </c>
      <c r="D196" s="4">
        <f t="shared" si="45"/>
        <v>166.5</v>
      </c>
      <c r="E196" s="20" t="s">
        <v>4</v>
      </c>
      <c r="F196" s="21">
        <f t="shared" si="44"/>
        <v>360</v>
      </c>
      <c r="H196" s="90"/>
      <c r="I196" s="1" t="s">
        <v>7</v>
      </c>
      <c r="J196" s="4">
        <v>22</v>
      </c>
      <c r="K196" s="6">
        <v>370</v>
      </c>
      <c r="L196" s="4">
        <f t="shared" ref="L196" si="46">K196/100*J196</f>
        <v>81.400000000000006</v>
      </c>
    </row>
    <row r="197" spans="1:12">
      <c r="A197" s="22" t="s">
        <v>13</v>
      </c>
      <c r="B197" s="20">
        <v>30</v>
      </c>
      <c r="C197" s="6">
        <v>417</v>
      </c>
      <c r="D197" s="4">
        <f t="shared" si="45"/>
        <v>125.1</v>
      </c>
      <c r="E197" s="20" t="s">
        <v>4</v>
      </c>
      <c r="F197" s="21">
        <f t="shared" si="44"/>
        <v>240</v>
      </c>
      <c r="H197" s="90"/>
      <c r="I197" s="1" t="s">
        <v>58</v>
      </c>
      <c r="J197" s="51">
        <v>16</v>
      </c>
      <c r="K197" s="6">
        <v>648</v>
      </c>
      <c r="L197" s="51">
        <f>K197/100*J197</f>
        <v>103.68</v>
      </c>
    </row>
    <row r="198" spans="1:12">
      <c r="A198" s="1" t="s">
        <v>8</v>
      </c>
      <c r="B198" s="20">
        <v>3</v>
      </c>
      <c r="C198" s="20" t="s">
        <v>4</v>
      </c>
      <c r="D198" s="4" t="s">
        <v>4</v>
      </c>
      <c r="E198" s="20" t="s">
        <v>4</v>
      </c>
      <c r="F198" s="21">
        <f t="shared" si="44"/>
        <v>24</v>
      </c>
      <c r="L198" s="89">
        <f>SUM(L196:L197)</f>
        <v>185.08</v>
      </c>
    </row>
    <row r="199" spans="1:12">
      <c r="A199" s="2" t="s">
        <v>17</v>
      </c>
      <c r="B199" s="8">
        <f>SUM(B200:B207)</f>
        <v>167.75</v>
      </c>
      <c r="C199" s="8" t="s">
        <v>4</v>
      </c>
      <c r="D199" s="8">
        <f>SUM(D200:D207)</f>
        <v>631.16250000000002</v>
      </c>
      <c r="E199" s="24">
        <f>D199/D177</f>
        <v>0.28884007482281071</v>
      </c>
      <c r="F199" s="8">
        <f>SUM(F200:F207)</f>
        <v>1342</v>
      </c>
    </row>
    <row r="200" spans="1:12">
      <c r="A200" s="1" t="s">
        <v>72</v>
      </c>
      <c r="B200" s="20">
        <v>50</v>
      </c>
      <c r="C200" s="6">
        <v>310</v>
      </c>
      <c r="D200" s="4">
        <f t="shared" ref="D200:D207" si="47">C200/100*B200</f>
        <v>155</v>
      </c>
      <c r="E200" s="20" t="s">
        <v>4</v>
      </c>
      <c r="F200" s="21">
        <f t="shared" si="44"/>
        <v>400</v>
      </c>
    </row>
    <row r="201" spans="1:12">
      <c r="A201" s="22" t="s">
        <v>53</v>
      </c>
      <c r="B201" s="51">
        <v>18.75</v>
      </c>
      <c r="C201" s="6">
        <v>395</v>
      </c>
      <c r="D201" s="4">
        <f t="shared" si="47"/>
        <v>74.0625</v>
      </c>
      <c r="E201" s="51" t="s">
        <v>4</v>
      </c>
      <c r="F201" s="51">
        <f t="shared" si="44"/>
        <v>150</v>
      </c>
      <c r="G201" t="s">
        <v>78</v>
      </c>
    </row>
    <row r="202" spans="1:12">
      <c r="A202" s="1" t="s">
        <v>21</v>
      </c>
      <c r="B202" s="20">
        <v>5</v>
      </c>
      <c r="C202" s="6">
        <v>100</v>
      </c>
      <c r="D202" s="4">
        <f t="shared" si="47"/>
        <v>5</v>
      </c>
      <c r="E202" s="20" t="s">
        <v>4</v>
      </c>
      <c r="F202" s="21">
        <f t="shared" si="44"/>
        <v>40</v>
      </c>
    </row>
    <row r="203" spans="1:12">
      <c r="A203" s="1" t="s">
        <v>22</v>
      </c>
      <c r="B203" s="6">
        <v>1</v>
      </c>
      <c r="C203" s="6" t="s">
        <v>4</v>
      </c>
      <c r="D203" s="4" t="s">
        <v>4</v>
      </c>
      <c r="E203" s="20" t="s">
        <v>4</v>
      </c>
      <c r="F203" s="21">
        <f t="shared" si="44"/>
        <v>8</v>
      </c>
    </row>
    <row r="204" spans="1:12">
      <c r="A204" s="22" t="s">
        <v>51</v>
      </c>
      <c r="B204" s="20">
        <v>30</v>
      </c>
      <c r="C204" s="6">
        <v>397</v>
      </c>
      <c r="D204" s="4">
        <f t="shared" si="47"/>
        <v>119.10000000000001</v>
      </c>
      <c r="E204" s="20" t="s">
        <v>4</v>
      </c>
      <c r="F204" s="21">
        <f t="shared" si="44"/>
        <v>240</v>
      </c>
    </row>
    <row r="205" spans="1:12">
      <c r="A205" s="1" t="s">
        <v>8</v>
      </c>
      <c r="B205" s="20">
        <v>3</v>
      </c>
      <c r="C205" s="6" t="s">
        <v>4</v>
      </c>
      <c r="D205" s="4" t="s">
        <v>4</v>
      </c>
      <c r="E205" s="20" t="s">
        <v>4</v>
      </c>
      <c r="F205" s="21">
        <f t="shared" si="44"/>
        <v>24</v>
      </c>
    </row>
    <row r="206" spans="1:12">
      <c r="A206" s="22" t="s">
        <v>68</v>
      </c>
      <c r="B206" s="21">
        <v>35</v>
      </c>
      <c r="C206" s="6">
        <v>530</v>
      </c>
      <c r="D206" s="4">
        <f t="shared" si="47"/>
        <v>185.5</v>
      </c>
      <c r="E206" s="21" t="s">
        <v>4</v>
      </c>
      <c r="F206" s="6">
        <f t="shared" si="44"/>
        <v>280</v>
      </c>
    </row>
    <row r="207" spans="1:12">
      <c r="A207" s="1" t="s">
        <v>7</v>
      </c>
      <c r="B207" s="4">
        <v>25</v>
      </c>
      <c r="C207" s="6">
        <v>370</v>
      </c>
      <c r="D207" s="4">
        <f t="shared" si="47"/>
        <v>92.5</v>
      </c>
      <c r="E207" s="21" t="s">
        <v>4</v>
      </c>
      <c r="F207" s="21">
        <f t="shared" si="44"/>
        <v>200</v>
      </c>
    </row>
    <row r="208" spans="1:12">
      <c r="A208" s="11"/>
      <c r="B208" s="10"/>
      <c r="C208" s="11"/>
      <c r="D208" s="11"/>
      <c r="E208" s="11"/>
      <c r="F208" s="11"/>
    </row>
    <row r="209" spans="1:12" ht="15" customHeight="1">
      <c r="A209" s="60" t="s">
        <v>43</v>
      </c>
      <c r="B209" s="62" t="s">
        <v>0</v>
      </c>
      <c r="C209" s="63"/>
      <c r="D209" s="63"/>
      <c r="E209" s="27"/>
      <c r="F209" s="64" t="s">
        <v>77</v>
      </c>
    </row>
    <row r="210" spans="1:12" ht="30">
      <c r="A210" s="61"/>
      <c r="B210" s="18" t="s">
        <v>3</v>
      </c>
      <c r="C210" s="18" t="s">
        <v>1</v>
      </c>
      <c r="D210" s="18" t="s">
        <v>2</v>
      </c>
      <c r="E210" s="26" t="s">
        <v>59</v>
      </c>
      <c r="F210" s="65"/>
    </row>
    <row r="211" spans="1:12" ht="15" customHeight="1">
      <c r="A211" s="69" t="s">
        <v>46</v>
      </c>
      <c r="B211" s="71">
        <f>B213+B223+B227+B233</f>
        <v>544.75</v>
      </c>
      <c r="C211" s="72" t="s">
        <v>4</v>
      </c>
      <c r="D211" s="71">
        <f>D213+D223+D227+D233</f>
        <v>2136.5925000000002</v>
      </c>
      <c r="E211" s="71" t="s">
        <v>4</v>
      </c>
      <c r="F211" s="71">
        <f>F213+F223+F227+F233</f>
        <v>4288</v>
      </c>
    </row>
    <row r="212" spans="1:12">
      <c r="A212" s="70"/>
      <c r="B212" s="70"/>
      <c r="C212" s="70"/>
      <c r="D212" s="70"/>
      <c r="E212" s="73"/>
      <c r="F212" s="70"/>
    </row>
    <row r="213" spans="1:12">
      <c r="A213" s="2" t="s">
        <v>38</v>
      </c>
      <c r="B213" s="7">
        <f>SUM(B214:B222)</f>
        <v>187</v>
      </c>
      <c r="C213" s="8" t="s">
        <v>4</v>
      </c>
      <c r="D213" s="7">
        <f>SUM(D214:D222)</f>
        <v>727.90000000000009</v>
      </c>
      <c r="E213" s="24">
        <f>D213/D211</f>
        <v>0.34068265240096091</v>
      </c>
      <c r="F213" s="7">
        <f>SUM(F214:F222)</f>
        <v>1466</v>
      </c>
    </row>
    <row r="214" spans="1:12" s="3" customFormat="1">
      <c r="A214" s="22" t="s">
        <v>83</v>
      </c>
      <c r="B214" s="23">
        <v>50</v>
      </c>
      <c r="C214" s="6">
        <v>308</v>
      </c>
      <c r="D214" s="23">
        <f t="shared" ref="D214" si="48">C214/100*B214</f>
        <v>154</v>
      </c>
      <c r="E214" s="6" t="s">
        <v>4</v>
      </c>
      <c r="F214" s="6">
        <f t="shared" ref="F214" si="49">B214*$C$3</f>
        <v>400</v>
      </c>
      <c r="G214" t="s">
        <v>78</v>
      </c>
      <c r="H214"/>
      <c r="I214"/>
    </row>
    <row r="215" spans="1:12">
      <c r="A215" s="1" t="s">
        <v>11</v>
      </c>
      <c r="B215" s="4">
        <v>15</v>
      </c>
      <c r="C215" s="6">
        <v>270</v>
      </c>
      <c r="D215" s="4">
        <f t="shared" ref="D215:D221" si="50">C215/100*B215</f>
        <v>40.5</v>
      </c>
      <c r="E215" s="20" t="s">
        <v>4</v>
      </c>
      <c r="F215" s="6">
        <f t="shared" ref="F215:F222" si="51">B215*$C$3</f>
        <v>120</v>
      </c>
    </row>
    <row r="216" spans="1:12">
      <c r="A216" s="1" t="s">
        <v>10</v>
      </c>
      <c r="B216" s="4">
        <v>15</v>
      </c>
      <c r="C216" s="6">
        <v>460</v>
      </c>
      <c r="D216" s="4">
        <f t="shared" si="50"/>
        <v>69</v>
      </c>
      <c r="E216" s="20" t="s">
        <v>4</v>
      </c>
      <c r="F216" s="6">
        <f t="shared" si="51"/>
        <v>120</v>
      </c>
    </row>
    <row r="217" spans="1:12">
      <c r="A217" s="22" t="s">
        <v>51</v>
      </c>
      <c r="B217" s="4">
        <v>30</v>
      </c>
      <c r="C217" s="6">
        <v>397</v>
      </c>
      <c r="D217" s="4">
        <f t="shared" si="50"/>
        <v>119.10000000000001</v>
      </c>
      <c r="E217" s="20" t="s">
        <v>4</v>
      </c>
      <c r="F217" s="6">
        <f t="shared" si="51"/>
        <v>240</v>
      </c>
    </row>
    <row r="218" spans="1:12">
      <c r="A218" s="1" t="s">
        <v>7</v>
      </c>
      <c r="B218" s="4">
        <v>20</v>
      </c>
      <c r="C218" s="6">
        <v>370</v>
      </c>
      <c r="D218" s="4">
        <f t="shared" si="50"/>
        <v>74</v>
      </c>
      <c r="E218" s="20" t="s">
        <v>4</v>
      </c>
      <c r="F218" s="6">
        <f t="shared" si="51"/>
        <v>160</v>
      </c>
    </row>
    <row r="219" spans="1:12">
      <c r="A219" s="86" t="s">
        <v>79</v>
      </c>
      <c r="B219" s="4">
        <v>30</v>
      </c>
      <c r="C219" s="6">
        <v>471</v>
      </c>
      <c r="D219" s="4">
        <f t="shared" si="50"/>
        <v>141.30000000000001</v>
      </c>
      <c r="E219" s="20" t="s">
        <v>4</v>
      </c>
      <c r="F219" s="6">
        <f>B219*7</f>
        <v>210</v>
      </c>
      <c r="H219" s="90" t="s">
        <v>80</v>
      </c>
      <c r="I219" s="53" t="s">
        <v>43</v>
      </c>
      <c r="J219" s="52" t="s">
        <v>3</v>
      </c>
      <c r="K219" s="52" t="s">
        <v>1</v>
      </c>
      <c r="L219" s="52" t="s">
        <v>2</v>
      </c>
    </row>
    <row r="220" spans="1:12">
      <c r="A220" s="1" t="s">
        <v>8</v>
      </c>
      <c r="B220" s="4">
        <v>3</v>
      </c>
      <c r="C220" s="6" t="s">
        <v>4</v>
      </c>
      <c r="D220" s="4" t="s">
        <v>4</v>
      </c>
      <c r="E220" s="20" t="s">
        <v>4</v>
      </c>
      <c r="F220" s="6">
        <f t="shared" si="51"/>
        <v>24</v>
      </c>
      <c r="H220" s="90"/>
      <c r="I220" s="1" t="s">
        <v>7</v>
      </c>
      <c r="J220" s="4">
        <v>20</v>
      </c>
      <c r="K220" s="6">
        <v>370</v>
      </c>
      <c r="L220" s="4">
        <f t="shared" ref="L220" si="52">K220/100*J220</f>
        <v>74</v>
      </c>
    </row>
    <row r="221" spans="1:12">
      <c r="A221" s="1" t="s">
        <v>9</v>
      </c>
      <c r="B221" s="4">
        <v>4</v>
      </c>
      <c r="C221" s="6">
        <v>370</v>
      </c>
      <c r="D221" s="4">
        <f t="shared" si="50"/>
        <v>14.8</v>
      </c>
      <c r="E221" s="20" t="s">
        <v>4</v>
      </c>
      <c r="F221" s="6">
        <f t="shared" si="51"/>
        <v>32</v>
      </c>
      <c r="H221" s="90"/>
      <c r="I221" s="1" t="s">
        <v>82</v>
      </c>
      <c r="J221" s="51">
        <v>12</v>
      </c>
      <c r="K221" s="6">
        <v>548</v>
      </c>
      <c r="L221" s="51">
        <f>K221/100*J221</f>
        <v>65.760000000000005</v>
      </c>
    </row>
    <row r="222" spans="1:12">
      <c r="A222" s="1" t="s">
        <v>5</v>
      </c>
      <c r="B222" s="4">
        <v>20</v>
      </c>
      <c r="C222" s="6">
        <v>576</v>
      </c>
      <c r="D222" s="4">
        <f>C222/100*B222</f>
        <v>115.19999999999999</v>
      </c>
      <c r="E222" s="51" t="s">
        <v>4</v>
      </c>
      <c r="F222" s="51">
        <f t="shared" si="51"/>
        <v>160</v>
      </c>
      <c r="L222" s="89">
        <f>SUM(L220:L221)</f>
        <v>139.76</v>
      </c>
    </row>
    <row r="223" spans="1:12">
      <c r="A223" s="2" t="s">
        <v>14</v>
      </c>
      <c r="B223" s="8">
        <f>SUM(B224:B226)</f>
        <v>55</v>
      </c>
      <c r="C223" s="8" t="s">
        <v>4</v>
      </c>
      <c r="D223" s="8">
        <f>SUM(D224:D226)</f>
        <v>205.65000000000003</v>
      </c>
      <c r="E223" s="24">
        <f>D223/D211</f>
        <v>9.6251390941417242E-2</v>
      </c>
      <c r="F223" s="8">
        <f>SUM(F224:F226)</f>
        <v>440</v>
      </c>
    </row>
    <row r="224" spans="1:12">
      <c r="A224" s="1" t="s">
        <v>63</v>
      </c>
      <c r="B224" s="20">
        <v>15</v>
      </c>
      <c r="C224" s="6">
        <v>645</v>
      </c>
      <c r="D224" s="4">
        <f>C224/100*B224</f>
        <v>96.75</v>
      </c>
      <c r="E224" s="20" t="s">
        <v>4</v>
      </c>
      <c r="F224" s="20">
        <f t="shared" ref="F224:F241" si="53">B224*$C$3</f>
        <v>120</v>
      </c>
    </row>
    <row r="225" spans="1:12">
      <c r="A225" s="12" t="s">
        <v>62</v>
      </c>
      <c r="B225" s="46">
        <v>30</v>
      </c>
      <c r="C225" s="50">
        <v>272</v>
      </c>
      <c r="D225" s="4">
        <f>C225/100*B225</f>
        <v>81.600000000000009</v>
      </c>
      <c r="E225" s="46" t="s">
        <v>4</v>
      </c>
      <c r="F225" s="46">
        <f t="shared" si="53"/>
        <v>240</v>
      </c>
    </row>
    <row r="226" spans="1:12">
      <c r="A226" s="12" t="s">
        <v>57</v>
      </c>
      <c r="B226" s="51">
        <v>10</v>
      </c>
      <c r="C226" s="6">
        <v>273</v>
      </c>
      <c r="D226" s="4">
        <f>C226/100*B226</f>
        <v>27.3</v>
      </c>
      <c r="E226" s="51" t="s">
        <v>4</v>
      </c>
      <c r="F226" s="51">
        <f t="shared" si="53"/>
        <v>80</v>
      </c>
    </row>
    <row r="227" spans="1:12">
      <c r="A227" s="2" t="s">
        <v>16</v>
      </c>
      <c r="B227" s="8">
        <f>SUM(B228:B232)</f>
        <v>150</v>
      </c>
      <c r="C227" s="8" t="s">
        <v>4</v>
      </c>
      <c r="D227" s="8">
        <f>SUM(D228:D232)</f>
        <v>638.48</v>
      </c>
      <c r="E227" s="24">
        <f>D227/D211</f>
        <v>0.29883096566144457</v>
      </c>
      <c r="F227" s="8">
        <f>SUM(F228:F232)</f>
        <v>1160</v>
      </c>
    </row>
    <row r="228" spans="1:12">
      <c r="A228" s="84" t="s">
        <v>51</v>
      </c>
      <c r="B228" s="20">
        <v>30</v>
      </c>
      <c r="C228" s="6">
        <v>397</v>
      </c>
      <c r="D228" s="4">
        <f>C228/100*B228</f>
        <v>119.10000000000001</v>
      </c>
      <c r="E228" s="20" t="s">
        <v>4</v>
      </c>
      <c r="F228" s="21">
        <f t="shared" si="53"/>
        <v>240</v>
      </c>
    </row>
    <row r="229" spans="1:12">
      <c r="A229" s="86" t="s">
        <v>79</v>
      </c>
      <c r="B229" s="20">
        <v>40</v>
      </c>
      <c r="C229" s="6">
        <v>471</v>
      </c>
      <c r="D229" s="4">
        <f t="shared" ref="D229:D238" si="54">C229/100*B229</f>
        <v>188.4</v>
      </c>
      <c r="E229" s="20" t="s">
        <v>4</v>
      </c>
      <c r="F229" s="6">
        <f>B229*7</f>
        <v>280</v>
      </c>
      <c r="H229" s="90" t="s">
        <v>80</v>
      </c>
      <c r="I229" s="53" t="s">
        <v>43</v>
      </c>
      <c r="J229" s="52" t="s">
        <v>3</v>
      </c>
      <c r="K229" s="52" t="s">
        <v>1</v>
      </c>
      <c r="L229" s="52" t="s">
        <v>2</v>
      </c>
    </row>
    <row r="230" spans="1:12">
      <c r="A230" s="1" t="s">
        <v>50</v>
      </c>
      <c r="B230" s="20">
        <v>45</v>
      </c>
      <c r="C230" s="6">
        <v>370</v>
      </c>
      <c r="D230" s="4">
        <f t="shared" si="54"/>
        <v>166.5</v>
      </c>
      <c r="E230" s="20" t="s">
        <v>4</v>
      </c>
      <c r="F230" s="21">
        <f t="shared" si="53"/>
        <v>360</v>
      </c>
      <c r="H230" s="90"/>
      <c r="I230" s="1" t="s">
        <v>7</v>
      </c>
      <c r="J230" s="4">
        <v>30</v>
      </c>
      <c r="K230" s="6">
        <v>370</v>
      </c>
      <c r="L230" s="4">
        <f t="shared" ref="L230" si="55">K230/100*J230</f>
        <v>111</v>
      </c>
    </row>
    <row r="231" spans="1:12">
      <c r="A231" s="22" t="s">
        <v>70</v>
      </c>
      <c r="B231" s="20">
        <v>32</v>
      </c>
      <c r="C231" s="6">
        <v>514</v>
      </c>
      <c r="D231" s="4">
        <f t="shared" si="54"/>
        <v>164.48</v>
      </c>
      <c r="E231" s="20" t="s">
        <v>4</v>
      </c>
      <c r="F231" s="21">
        <f t="shared" si="53"/>
        <v>256</v>
      </c>
      <c r="H231" s="90"/>
      <c r="I231" s="1" t="s">
        <v>63</v>
      </c>
      <c r="J231" s="51">
        <v>12</v>
      </c>
      <c r="K231" s="6">
        <v>645</v>
      </c>
      <c r="L231" s="4">
        <f>K231/100*J231</f>
        <v>77.400000000000006</v>
      </c>
    </row>
    <row r="232" spans="1:12">
      <c r="A232" s="1" t="s">
        <v>8</v>
      </c>
      <c r="B232" s="20">
        <v>3</v>
      </c>
      <c r="C232" s="6" t="s">
        <v>4</v>
      </c>
      <c r="D232" s="4" t="s">
        <v>4</v>
      </c>
      <c r="E232" s="20" t="s">
        <v>4</v>
      </c>
      <c r="F232" s="21">
        <f t="shared" si="53"/>
        <v>24</v>
      </c>
      <c r="L232" s="89">
        <f>SUM(L230:L231)</f>
        <v>188.4</v>
      </c>
    </row>
    <row r="233" spans="1:12">
      <c r="A233" s="2" t="s">
        <v>17</v>
      </c>
      <c r="B233" s="8">
        <f>SUM(B234:B241)</f>
        <v>152.75</v>
      </c>
      <c r="C233" s="8" t="s">
        <v>4</v>
      </c>
      <c r="D233" s="8">
        <f>SUM(D234:D241)</f>
        <v>564.5625</v>
      </c>
      <c r="E233" s="24">
        <f>D233/D211</f>
        <v>0.26423499099617731</v>
      </c>
      <c r="F233" s="8">
        <f>SUM(F234:F241)</f>
        <v>1222</v>
      </c>
    </row>
    <row r="234" spans="1:12">
      <c r="A234" s="1" t="s">
        <v>6</v>
      </c>
      <c r="B234" s="20">
        <v>50</v>
      </c>
      <c r="C234" s="6">
        <v>329</v>
      </c>
      <c r="D234" s="4">
        <f t="shared" si="54"/>
        <v>164.5</v>
      </c>
      <c r="E234" s="20" t="s">
        <v>4</v>
      </c>
      <c r="F234" s="21">
        <f t="shared" si="53"/>
        <v>400</v>
      </c>
    </row>
    <row r="235" spans="1:12">
      <c r="A235" s="22" t="s">
        <v>53</v>
      </c>
      <c r="B235" s="51">
        <v>18.75</v>
      </c>
      <c r="C235" s="6">
        <v>395</v>
      </c>
      <c r="D235" s="4">
        <f t="shared" si="54"/>
        <v>74.0625</v>
      </c>
      <c r="E235" s="51" t="s">
        <v>4</v>
      </c>
      <c r="F235" s="51">
        <f t="shared" si="53"/>
        <v>150</v>
      </c>
      <c r="G235" t="s">
        <v>78</v>
      </c>
    </row>
    <row r="236" spans="1:12">
      <c r="A236" s="1" t="s">
        <v>21</v>
      </c>
      <c r="B236" s="20">
        <v>5</v>
      </c>
      <c r="C236" s="6">
        <v>100</v>
      </c>
      <c r="D236" s="4">
        <f t="shared" si="54"/>
        <v>5</v>
      </c>
      <c r="E236" s="20" t="s">
        <v>4</v>
      </c>
      <c r="F236" s="21">
        <f t="shared" si="53"/>
        <v>40</v>
      </c>
    </row>
    <row r="237" spans="1:12">
      <c r="A237" s="1" t="s">
        <v>22</v>
      </c>
      <c r="B237" s="6">
        <v>1</v>
      </c>
      <c r="C237" s="6" t="s">
        <v>4</v>
      </c>
      <c r="D237" s="4" t="s">
        <v>4</v>
      </c>
      <c r="E237" s="20" t="s">
        <v>4</v>
      </c>
      <c r="F237" s="21">
        <f t="shared" si="53"/>
        <v>8</v>
      </c>
    </row>
    <row r="238" spans="1:12">
      <c r="A238" s="22" t="s">
        <v>51</v>
      </c>
      <c r="B238" s="20">
        <v>30</v>
      </c>
      <c r="C238" s="6">
        <v>397</v>
      </c>
      <c r="D238" s="4">
        <f t="shared" si="54"/>
        <v>119.10000000000001</v>
      </c>
      <c r="E238" s="20" t="s">
        <v>4</v>
      </c>
      <c r="F238" s="21">
        <f t="shared" si="53"/>
        <v>240</v>
      </c>
    </row>
    <row r="239" spans="1:12">
      <c r="A239" s="1" t="s">
        <v>8</v>
      </c>
      <c r="B239" s="20">
        <v>3</v>
      </c>
      <c r="C239" s="6" t="s">
        <v>4</v>
      </c>
      <c r="D239" s="4" t="s">
        <v>4</v>
      </c>
      <c r="E239" s="20" t="s">
        <v>4</v>
      </c>
      <c r="F239" s="21">
        <f t="shared" si="53"/>
        <v>24</v>
      </c>
    </row>
    <row r="240" spans="1:12">
      <c r="A240" s="1" t="s">
        <v>81</v>
      </c>
      <c r="B240" s="4">
        <v>20</v>
      </c>
      <c r="C240" s="6">
        <v>547</v>
      </c>
      <c r="D240" s="4">
        <f>C240/100*B240</f>
        <v>109.39999999999999</v>
      </c>
      <c r="E240" s="51" t="s">
        <v>4</v>
      </c>
      <c r="F240" s="51">
        <f t="shared" si="53"/>
        <v>160</v>
      </c>
    </row>
    <row r="241" spans="1:12">
      <c r="A241" s="1" t="s">
        <v>7</v>
      </c>
      <c r="B241" s="4">
        <v>25</v>
      </c>
      <c r="C241" s="6">
        <v>370</v>
      </c>
      <c r="D241" s="4">
        <f t="shared" ref="D241" si="56">C241/100*B241</f>
        <v>92.5</v>
      </c>
      <c r="E241" s="21" t="s">
        <v>4</v>
      </c>
      <c r="F241" s="21">
        <f t="shared" si="53"/>
        <v>200</v>
      </c>
    </row>
    <row r="242" spans="1:12">
      <c r="A242" s="11"/>
      <c r="B242" s="10"/>
      <c r="C242" s="11"/>
      <c r="D242" s="11"/>
      <c r="E242" s="11"/>
      <c r="F242" s="11"/>
    </row>
    <row r="243" spans="1:12" ht="15" customHeight="1">
      <c r="A243" s="60" t="s">
        <v>43</v>
      </c>
      <c r="B243" s="62" t="s">
        <v>0</v>
      </c>
      <c r="C243" s="63"/>
      <c r="D243" s="63"/>
      <c r="E243" s="27"/>
      <c r="F243" s="64" t="s">
        <v>77</v>
      </c>
    </row>
    <row r="244" spans="1:12" ht="30">
      <c r="A244" s="61"/>
      <c r="B244" s="18" t="s">
        <v>3</v>
      </c>
      <c r="C244" s="18" t="s">
        <v>1</v>
      </c>
      <c r="D244" s="18" t="s">
        <v>2</v>
      </c>
      <c r="E244" s="26" t="s">
        <v>59</v>
      </c>
      <c r="F244" s="65"/>
    </row>
    <row r="245" spans="1:12" ht="15" customHeight="1">
      <c r="A245" s="69" t="s">
        <v>47</v>
      </c>
      <c r="B245" s="71">
        <f>B247+B257+B261+B267</f>
        <v>584.75</v>
      </c>
      <c r="C245" s="72" t="s">
        <v>4</v>
      </c>
      <c r="D245" s="71">
        <f>D247+D257+D261+D267</f>
        <v>2007.0024999999998</v>
      </c>
      <c r="E245" s="71" t="s">
        <v>4</v>
      </c>
      <c r="F245" s="71">
        <f>F247+F257+F261+F267</f>
        <v>4608</v>
      </c>
    </row>
    <row r="246" spans="1:12">
      <c r="A246" s="70"/>
      <c r="B246" s="70"/>
      <c r="C246" s="70"/>
      <c r="D246" s="70"/>
      <c r="E246" s="73"/>
      <c r="F246" s="70"/>
    </row>
    <row r="247" spans="1:12">
      <c r="A247" s="2" t="s">
        <v>38</v>
      </c>
      <c r="B247" s="7">
        <f>SUM(B248:B256)</f>
        <v>207</v>
      </c>
      <c r="C247" s="8" t="s">
        <v>4</v>
      </c>
      <c r="D247" s="7">
        <f>SUM(D248:D256)</f>
        <v>706.59999999999991</v>
      </c>
      <c r="E247" s="24">
        <f>D247/D245</f>
        <v>0.35206732428086163</v>
      </c>
      <c r="F247" s="7">
        <f>SUM(F248:F256)</f>
        <v>1626</v>
      </c>
    </row>
    <row r="248" spans="1:12" s="3" customFormat="1">
      <c r="A248" s="22" t="s">
        <v>84</v>
      </c>
      <c r="B248" s="23">
        <v>50</v>
      </c>
      <c r="C248" s="6">
        <v>308</v>
      </c>
      <c r="D248" s="23">
        <f t="shared" ref="D248" si="57">C248/100*B248</f>
        <v>154</v>
      </c>
      <c r="E248" s="6" t="s">
        <v>4</v>
      </c>
      <c r="F248" s="6">
        <f t="shared" ref="F248" si="58">B248*$C$3</f>
        <v>400</v>
      </c>
      <c r="G248" t="s">
        <v>78</v>
      </c>
      <c r="H248"/>
      <c r="I248"/>
    </row>
    <row r="249" spans="1:12">
      <c r="A249" s="1" t="s">
        <v>11</v>
      </c>
      <c r="B249" s="4">
        <v>15</v>
      </c>
      <c r="C249" s="6">
        <v>270</v>
      </c>
      <c r="D249" s="4">
        <f t="shared" ref="D249:D256" si="59">C249/100*B249</f>
        <v>40.5</v>
      </c>
      <c r="E249" s="20" t="s">
        <v>4</v>
      </c>
      <c r="F249" s="6">
        <f t="shared" ref="F249:F256" si="60">B249*$C$3</f>
        <v>120</v>
      </c>
    </row>
    <row r="250" spans="1:12">
      <c r="A250" s="1" t="s">
        <v>10</v>
      </c>
      <c r="B250" s="4">
        <v>15</v>
      </c>
      <c r="C250" s="6">
        <v>460</v>
      </c>
      <c r="D250" s="4">
        <f t="shared" si="59"/>
        <v>69</v>
      </c>
      <c r="E250" s="20" t="s">
        <v>4</v>
      </c>
      <c r="F250" s="6">
        <f t="shared" si="60"/>
        <v>120</v>
      </c>
    </row>
    <row r="251" spans="1:12">
      <c r="A251" s="1" t="s">
        <v>56</v>
      </c>
      <c r="B251" s="4">
        <v>50</v>
      </c>
      <c r="C251" s="6">
        <v>254</v>
      </c>
      <c r="D251" s="4">
        <f t="shared" si="59"/>
        <v>127</v>
      </c>
      <c r="E251" s="20" t="s">
        <v>4</v>
      </c>
      <c r="F251" s="6">
        <f t="shared" si="60"/>
        <v>400</v>
      </c>
    </row>
    <row r="252" spans="1:12">
      <c r="A252" s="1" t="s">
        <v>7</v>
      </c>
      <c r="B252" s="4">
        <v>20</v>
      </c>
      <c r="C252" s="6">
        <v>370</v>
      </c>
      <c r="D252" s="4">
        <f t="shared" si="59"/>
        <v>74</v>
      </c>
      <c r="E252" s="20" t="s">
        <v>4</v>
      </c>
      <c r="F252" s="6">
        <f t="shared" si="60"/>
        <v>160</v>
      </c>
    </row>
    <row r="253" spans="1:12">
      <c r="A253" s="86" t="s">
        <v>79</v>
      </c>
      <c r="B253" s="4">
        <v>30</v>
      </c>
      <c r="C253" s="6">
        <v>471</v>
      </c>
      <c r="D253" s="4">
        <f t="shared" si="59"/>
        <v>141.30000000000001</v>
      </c>
      <c r="E253" s="20" t="s">
        <v>4</v>
      </c>
      <c r="F253" s="6">
        <f>B253*7</f>
        <v>210</v>
      </c>
      <c r="H253" s="90" t="s">
        <v>80</v>
      </c>
      <c r="I253" s="53" t="s">
        <v>43</v>
      </c>
      <c r="J253" s="52" t="s">
        <v>3</v>
      </c>
      <c r="K253" s="52" t="s">
        <v>1</v>
      </c>
      <c r="L253" s="52" t="s">
        <v>2</v>
      </c>
    </row>
    <row r="254" spans="1:12">
      <c r="A254" s="1" t="s">
        <v>8</v>
      </c>
      <c r="B254" s="4">
        <v>3</v>
      </c>
      <c r="C254" s="6" t="s">
        <v>4</v>
      </c>
      <c r="D254" s="4" t="s">
        <v>4</v>
      </c>
      <c r="E254" s="20" t="s">
        <v>4</v>
      </c>
      <c r="F254" s="6">
        <f t="shared" si="60"/>
        <v>24</v>
      </c>
      <c r="H254" s="90"/>
      <c r="I254" s="1" t="s">
        <v>7</v>
      </c>
      <c r="J254" s="4">
        <v>20</v>
      </c>
      <c r="K254" s="6">
        <v>370</v>
      </c>
      <c r="L254" s="4">
        <f t="shared" ref="L254" si="61">K254/100*J254</f>
        <v>74</v>
      </c>
    </row>
    <row r="255" spans="1:12">
      <c r="A255" s="1" t="s">
        <v>9</v>
      </c>
      <c r="B255" s="4">
        <v>4</v>
      </c>
      <c r="C255" s="6">
        <v>370</v>
      </c>
      <c r="D255" s="4">
        <f t="shared" si="59"/>
        <v>14.8</v>
      </c>
      <c r="E255" s="20" t="s">
        <v>4</v>
      </c>
      <c r="F255" s="6">
        <f t="shared" si="60"/>
        <v>32</v>
      </c>
      <c r="H255" s="90"/>
      <c r="I255" s="1" t="s">
        <v>58</v>
      </c>
      <c r="J255" s="51">
        <v>10</v>
      </c>
      <c r="K255" s="6">
        <v>648</v>
      </c>
      <c r="L255" s="51">
        <f>K255/100*J255</f>
        <v>64.800000000000011</v>
      </c>
    </row>
    <row r="256" spans="1:12">
      <c r="A256" s="1" t="s">
        <v>67</v>
      </c>
      <c r="B256" s="4">
        <v>20</v>
      </c>
      <c r="C256" s="6">
        <v>430</v>
      </c>
      <c r="D256" s="4">
        <f t="shared" si="59"/>
        <v>86</v>
      </c>
      <c r="E256" s="20" t="s">
        <v>4</v>
      </c>
      <c r="F256" s="6">
        <f t="shared" si="60"/>
        <v>160</v>
      </c>
      <c r="L256" s="89">
        <f>SUM(L254:L255)</f>
        <v>138.80000000000001</v>
      </c>
    </row>
    <row r="257" spans="1:12">
      <c r="A257" s="2" t="s">
        <v>14</v>
      </c>
      <c r="B257" s="8">
        <f>SUM(B258:B260)</f>
        <v>60</v>
      </c>
      <c r="C257" s="8" t="s">
        <v>4</v>
      </c>
      <c r="D257" s="8">
        <f>SUM(D258:D260)</f>
        <v>183.8</v>
      </c>
      <c r="E257" s="24">
        <f>D257/D245</f>
        <v>9.1579357773595216E-2</v>
      </c>
      <c r="F257" s="8">
        <f>SUM(F258:F260)</f>
        <v>480</v>
      </c>
    </row>
    <row r="258" spans="1:12">
      <c r="A258" s="1" t="s">
        <v>64</v>
      </c>
      <c r="B258" s="20">
        <v>25</v>
      </c>
      <c r="C258" s="6">
        <v>354</v>
      </c>
      <c r="D258" s="4">
        <f>C258/100*B258</f>
        <v>88.5</v>
      </c>
      <c r="E258" s="20" t="s">
        <v>4</v>
      </c>
      <c r="F258" s="20">
        <f t="shared" ref="F258:F274" si="62">B258*$C$3</f>
        <v>200</v>
      </c>
    </row>
    <row r="259" spans="1:12">
      <c r="A259" s="12" t="s">
        <v>62</v>
      </c>
      <c r="B259" s="46">
        <v>25</v>
      </c>
      <c r="C259" s="50">
        <v>272</v>
      </c>
      <c r="D259" s="4">
        <f>C259/100*B259</f>
        <v>68</v>
      </c>
      <c r="E259" s="46" t="s">
        <v>4</v>
      </c>
      <c r="F259" s="46">
        <f t="shared" si="62"/>
        <v>200</v>
      </c>
    </row>
    <row r="260" spans="1:12">
      <c r="A260" s="12" t="s">
        <v>57</v>
      </c>
      <c r="B260" s="20">
        <v>10</v>
      </c>
      <c r="C260" s="6">
        <v>273</v>
      </c>
      <c r="D260" s="4">
        <f>C260/100*B260</f>
        <v>27.3</v>
      </c>
      <c r="E260" s="20" t="s">
        <v>4</v>
      </c>
      <c r="F260" s="20">
        <f t="shared" si="62"/>
        <v>80</v>
      </c>
    </row>
    <row r="261" spans="1:12">
      <c r="A261" s="2" t="s">
        <v>16</v>
      </c>
      <c r="B261" s="8">
        <f>SUM(B262:B266)</f>
        <v>158</v>
      </c>
      <c r="C261" s="8" t="s">
        <v>4</v>
      </c>
      <c r="D261" s="8">
        <f>SUM(D262:D266)</f>
        <v>597.09999999999991</v>
      </c>
      <c r="E261" s="24">
        <f>D261/D245</f>
        <v>0.29750834889343686</v>
      </c>
      <c r="F261" s="8">
        <f>SUM(F262:F266)</f>
        <v>1224</v>
      </c>
    </row>
    <row r="262" spans="1:12">
      <c r="A262" s="12" t="s">
        <v>56</v>
      </c>
      <c r="B262" s="20">
        <v>50</v>
      </c>
      <c r="C262" s="6">
        <v>254</v>
      </c>
      <c r="D262" s="4">
        <f>C262/100*B262</f>
        <v>127</v>
      </c>
      <c r="E262" s="20" t="s">
        <v>4</v>
      </c>
      <c r="F262" s="21">
        <f t="shared" si="62"/>
        <v>400</v>
      </c>
    </row>
    <row r="263" spans="1:12">
      <c r="A263" s="86" t="s">
        <v>79</v>
      </c>
      <c r="B263" s="20">
        <v>40</v>
      </c>
      <c r="C263" s="6">
        <v>471</v>
      </c>
      <c r="D263" s="4">
        <f t="shared" ref="D263:D264" si="63">C263/100*B263</f>
        <v>188.4</v>
      </c>
      <c r="E263" s="20" t="s">
        <v>4</v>
      </c>
      <c r="F263" s="6">
        <f>B263*7</f>
        <v>280</v>
      </c>
      <c r="H263" s="90" t="s">
        <v>80</v>
      </c>
      <c r="I263" s="53" t="s">
        <v>43</v>
      </c>
      <c r="J263" s="52" t="s">
        <v>3</v>
      </c>
      <c r="K263" s="52" t="s">
        <v>1</v>
      </c>
      <c r="L263" s="52" t="s">
        <v>2</v>
      </c>
    </row>
    <row r="264" spans="1:12">
      <c r="A264" s="1" t="s">
        <v>50</v>
      </c>
      <c r="B264" s="20">
        <v>45</v>
      </c>
      <c r="C264" s="6">
        <v>370</v>
      </c>
      <c r="D264" s="4">
        <f t="shared" si="63"/>
        <v>166.5</v>
      </c>
      <c r="E264" s="20" t="s">
        <v>4</v>
      </c>
      <c r="F264" s="21">
        <f t="shared" si="62"/>
        <v>360</v>
      </c>
      <c r="H264" s="90"/>
      <c r="I264" s="1" t="s">
        <v>7</v>
      </c>
      <c r="J264" s="4">
        <v>20</v>
      </c>
      <c r="K264" s="6">
        <v>370</v>
      </c>
      <c r="L264" s="4">
        <f t="shared" ref="L264" si="64">K264/100*J264</f>
        <v>74</v>
      </c>
    </row>
    <row r="265" spans="1:12">
      <c r="A265" s="1" t="s">
        <v>5</v>
      </c>
      <c r="B265" s="4">
        <v>20</v>
      </c>
      <c r="C265" s="6">
        <v>576</v>
      </c>
      <c r="D265" s="4">
        <f>C265/100*B265</f>
        <v>115.19999999999999</v>
      </c>
      <c r="E265" s="51" t="s">
        <v>4</v>
      </c>
      <c r="F265" s="51">
        <f t="shared" si="62"/>
        <v>160</v>
      </c>
      <c r="H265" s="90"/>
      <c r="I265" s="1" t="s">
        <v>82</v>
      </c>
      <c r="J265" s="51">
        <v>20</v>
      </c>
      <c r="K265" s="6">
        <v>548</v>
      </c>
      <c r="L265" s="51">
        <f>K265/100*J265</f>
        <v>109.60000000000001</v>
      </c>
    </row>
    <row r="266" spans="1:12">
      <c r="A266" s="1" t="s">
        <v>8</v>
      </c>
      <c r="B266" s="20">
        <v>3</v>
      </c>
      <c r="C266" s="6" t="s">
        <v>4</v>
      </c>
      <c r="D266" s="4" t="s">
        <v>4</v>
      </c>
      <c r="E266" s="45" t="s">
        <v>4</v>
      </c>
      <c r="F266" s="21">
        <f t="shared" si="62"/>
        <v>24</v>
      </c>
      <c r="L266" s="89">
        <f>SUM(L264:L265)</f>
        <v>183.60000000000002</v>
      </c>
    </row>
    <row r="267" spans="1:12">
      <c r="A267" s="2" t="s">
        <v>17</v>
      </c>
      <c r="B267" s="8">
        <f>SUM(B268:B274)</f>
        <v>159.75</v>
      </c>
      <c r="C267" s="8" t="s">
        <v>4</v>
      </c>
      <c r="D267" s="8">
        <f>SUM(D268:D274)</f>
        <v>519.50250000000005</v>
      </c>
      <c r="E267" s="24">
        <f>D267/D245</f>
        <v>0.25884496905210636</v>
      </c>
      <c r="F267" s="8">
        <f>SUM(F268:F274)</f>
        <v>1278</v>
      </c>
    </row>
    <row r="268" spans="1:12" ht="15.75" customHeight="1">
      <c r="A268" s="1" t="s">
        <v>52</v>
      </c>
      <c r="B268" s="20">
        <v>50</v>
      </c>
      <c r="C268" s="6">
        <v>360</v>
      </c>
      <c r="D268" s="4">
        <f t="shared" ref="D268:D270" si="65">C268/100*B268</f>
        <v>180</v>
      </c>
      <c r="E268" s="20" t="s">
        <v>4</v>
      </c>
      <c r="F268" s="21">
        <f t="shared" si="62"/>
        <v>400</v>
      </c>
    </row>
    <row r="269" spans="1:12">
      <c r="A269" s="22" t="s">
        <v>53</v>
      </c>
      <c r="B269" s="51">
        <v>18.75</v>
      </c>
      <c r="C269" s="6">
        <v>395</v>
      </c>
      <c r="D269" s="4">
        <f t="shared" si="65"/>
        <v>74.0625</v>
      </c>
      <c r="E269" s="51" t="s">
        <v>4</v>
      </c>
      <c r="F269" s="51">
        <f t="shared" si="62"/>
        <v>150</v>
      </c>
      <c r="G269" t="s">
        <v>78</v>
      </c>
    </row>
    <row r="270" spans="1:12" ht="15.75" customHeight="1">
      <c r="A270" s="1" t="s">
        <v>21</v>
      </c>
      <c r="B270" s="20">
        <v>5</v>
      </c>
      <c r="C270" s="6">
        <v>100</v>
      </c>
      <c r="D270" s="4">
        <f t="shared" si="65"/>
        <v>5</v>
      </c>
      <c r="E270" s="20" t="s">
        <v>4</v>
      </c>
      <c r="F270" s="21">
        <f t="shared" si="62"/>
        <v>40</v>
      </c>
    </row>
    <row r="271" spans="1:12" ht="15.75" customHeight="1">
      <c r="A271" s="1" t="s">
        <v>22</v>
      </c>
      <c r="B271" s="6">
        <v>1</v>
      </c>
      <c r="C271" s="6" t="s">
        <v>4</v>
      </c>
      <c r="D271" s="4" t="s">
        <v>4</v>
      </c>
      <c r="E271" s="20" t="s">
        <v>4</v>
      </c>
      <c r="F271" s="21">
        <f t="shared" si="62"/>
        <v>8</v>
      </c>
    </row>
    <row r="272" spans="1:12" ht="15.75" customHeight="1">
      <c r="A272" s="1" t="s">
        <v>56</v>
      </c>
      <c r="B272" s="20">
        <v>50</v>
      </c>
      <c r="C272" s="6">
        <v>254</v>
      </c>
      <c r="D272" s="4">
        <f t="shared" ref="D272" si="66">C272/100*B272</f>
        <v>127</v>
      </c>
      <c r="E272" s="20" t="s">
        <v>4</v>
      </c>
      <c r="F272" s="21">
        <f t="shared" si="62"/>
        <v>400</v>
      </c>
    </row>
    <row r="273" spans="1:12" ht="15.75" customHeight="1">
      <c r="A273" s="1" t="s">
        <v>8</v>
      </c>
      <c r="B273" s="20">
        <v>3</v>
      </c>
      <c r="C273" s="6" t="s">
        <v>4</v>
      </c>
      <c r="D273" s="4" t="s">
        <v>4</v>
      </c>
      <c r="E273" s="20" t="s">
        <v>4</v>
      </c>
      <c r="F273" s="21">
        <f t="shared" si="62"/>
        <v>24</v>
      </c>
    </row>
    <row r="274" spans="1:12" ht="15.75" customHeight="1">
      <c r="A274" s="22" t="s">
        <v>13</v>
      </c>
      <c r="B274" s="21">
        <v>32</v>
      </c>
      <c r="C274" s="6">
        <v>417</v>
      </c>
      <c r="D274" s="4">
        <f t="shared" ref="D274" si="67">C274/100*B274</f>
        <v>133.44</v>
      </c>
      <c r="E274" s="21" t="s">
        <v>4</v>
      </c>
      <c r="F274" s="21">
        <f t="shared" si="62"/>
        <v>256</v>
      </c>
    </row>
    <row r="275" spans="1:12" ht="15.75" customHeight="1">
      <c r="A275" s="11"/>
      <c r="B275" s="10"/>
      <c r="C275" s="11"/>
      <c r="D275" s="11"/>
      <c r="E275" s="11"/>
      <c r="F275" s="11"/>
    </row>
    <row r="276" spans="1:12" ht="15" customHeight="1">
      <c r="A276" s="60" t="s">
        <v>43</v>
      </c>
      <c r="B276" s="62" t="s">
        <v>0</v>
      </c>
      <c r="C276" s="63"/>
      <c r="D276" s="63"/>
      <c r="E276" s="27"/>
      <c r="F276" s="64" t="s">
        <v>77</v>
      </c>
    </row>
    <row r="277" spans="1:12" ht="30">
      <c r="A277" s="61"/>
      <c r="B277" s="18" t="s">
        <v>3</v>
      </c>
      <c r="C277" s="18" t="s">
        <v>1</v>
      </c>
      <c r="D277" s="18" t="s">
        <v>2</v>
      </c>
      <c r="E277" s="26" t="s">
        <v>59</v>
      </c>
      <c r="F277" s="65"/>
    </row>
    <row r="278" spans="1:12" ht="15" customHeight="1">
      <c r="A278" s="69" t="s">
        <v>48</v>
      </c>
      <c r="B278" s="71">
        <f>B280+B290+B293</f>
        <v>417</v>
      </c>
      <c r="C278" s="72" t="s">
        <v>4</v>
      </c>
      <c r="D278" s="71">
        <f>D280+D290+D293+D299</f>
        <v>1549.6399999999999</v>
      </c>
      <c r="E278" s="71" t="s">
        <v>4</v>
      </c>
      <c r="F278" s="71">
        <f>F280+F290+F293+F299</f>
        <v>3306</v>
      </c>
    </row>
    <row r="279" spans="1:12">
      <c r="A279" s="70"/>
      <c r="B279" s="70"/>
      <c r="C279" s="70"/>
      <c r="D279" s="70"/>
      <c r="E279" s="73"/>
      <c r="F279" s="70"/>
    </row>
    <row r="280" spans="1:12">
      <c r="A280" s="2" t="s">
        <v>38</v>
      </c>
      <c r="B280" s="7">
        <f>SUM(B281:B289)</f>
        <v>202</v>
      </c>
      <c r="C280" s="8" t="s">
        <v>4</v>
      </c>
      <c r="D280" s="7">
        <f>SUM(D281:D289)</f>
        <v>713.9</v>
      </c>
      <c r="E280" s="24"/>
      <c r="F280" s="7">
        <f>SUM(F281:F289)</f>
        <v>1586</v>
      </c>
    </row>
    <row r="281" spans="1:12" s="3" customFormat="1">
      <c r="A281" s="22" t="s">
        <v>85</v>
      </c>
      <c r="B281" s="23">
        <v>50</v>
      </c>
      <c r="C281" s="6">
        <v>308</v>
      </c>
      <c r="D281" s="23">
        <f t="shared" ref="D281" si="68">C281/100*B281</f>
        <v>154</v>
      </c>
      <c r="E281" s="6" t="s">
        <v>4</v>
      </c>
      <c r="F281" s="6">
        <f t="shared" ref="F281" si="69">B281*$C$3</f>
        <v>400</v>
      </c>
      <c r="G281" t="s">
        <v>78</v>
      </c>
      <c r="H281"/>
      <c r="I281"/>
    </row>
    <row r="282" spans="1:12">
      <c r="A282" s="1" t="s">
        <v>11</v>
      </c>
      <c r="B282" s="4">
        <v>15</v>
      </c>
      <c r="C282" s="6">
        <v>270</v>
      </c>
      <c r="D282" s="4">
        <f t="shared" ref="D282:D289" si="70">C282/100*B282</f>
        <v>40.5</v>
      </c>
      <c r="E282" s="20" t="s">
        <v>4</v>
      </c>
      <c r="F282" s="6">
        <f t="shared" ref="F282:F289" si="71">B282*$C$3</f>
        <v>120</v>
      </c>
    </row>
    <row r="283" spans="1:12">
      <c r="A283" s="1" t="s">
        <v>10</v>
      </c>
      <c r="B283" s="4">
        <v>15</v>
      </c>
      <c r="C283" s="6">
        <v>460</v>
      </c>
      <c r="D283" s="4">
        <f t="shared" si="70"/>
        <v>69</v>
      </c>
      <c r="E283" s="20" t="s">
        <v>4</v>
      </c>
      <c r="F283" s="6">
        <f t="shared" si="71"/>
        <v>120</v>
      </c>
    </row>
    <row r="284" spans="1:12">
      <c r="A284" s="1" t="s">
        <v>56</v>
      </c>
      <c r="B284" s="4">
        <v>45</v>
      </c>
      <c r="C284" s="6">
        <v>254</v>
      </c>
      <c r="D284" s="4">
        <f t="shared" si="70"/>
        <v>114.3</v>
      </c>
      <c r="E284" s="20" t="s">
        <v>4</v>
      </c>
      <c r="F284" s="6">
        <f t="shared" si="71"/>
        <v>360</v>
      </c>
    </row>
    <row r="285" spans="1:12">
      <c r="A285" s="1" t="s">
        <v>7</v>
      </c>
      <c r="B285" s="4">
        <v>20</v>
      </c>
      <c r="C285" s="6">
        <v>370</v>
      </c>
      <c r="D285" s="4">
        <f t="shared" si="70"/>
        <v>74</v>
      </c>
      <c r="E285" s="20" t="s">
        <v>4</v>
      </c>
      <c r="F285" s="6">
        <f t="shared" si="71"/>
        <v>160</v>
      </c>
    </row>
    <row r="286" spans="1:12">
      <c r="A286" s="86" t="s">
        <v>79</v>
      </c>
      <c r="B286" s="4">
        <v>30</v>
      </c>
      <c r="C286" s="6">
        <v>471</v>
      </c>
      <c r="D286" s="4">
        <f t="shared" si="70"/>
        <v>141.30000000000001</v>
      </c>
      <c r="E286" s="20" t="s">
        <v>4</v>
      </c>
      <c r="F286" s="6">
        <f>B286*7</f>
        <v>210</v>
      </c>
      <c r="H286" s="90" t="s">
        <v>80</v>
      </c>
      <c r="I286" s="53" t="s">
        <v>43</v>
      </c>
      <c r="J286" s="52" t="s">
        <v>3</v>
      </c>
      <c r="K286" s="52" t="s">
        <v>1</v>
      </c>
      <c r="L286" s="52" t="s">
        <v>2</v>
      </c>
    </row>
    <row r="287" spans="1:12">
      <c r="A287" s="1" t="s">
        <v>8</v>
      </c>
      <c r="B287" s="4">
        <v>3</v>
      </c>
      <c r="C287" s="6" t="s">
        <v>4</v>
      </c>
      <c r="D287" s="4" t="s">
        <v>4</v>
      </c>
      <c r="E287" s="20" t="s">
        <v>4</v>
      </c>
      <c r="F287" s="6">
        <f t="shared" si="71"/>
        <v>24</v>
      </c>
      <c r="H287" s="90"/>
      <c r="I287" s="1" t="s">
        <v>7</v>
      </c>
      <c r="J287" s="4">
        <v>20</v>
      </c>
      <c r="K287" s="6">
        <v>370</v>
      </c>
      <c r="L287" s="4">
        <f t="shared" ref="L287" si="72">K287/100*J287</f>
        <v>74</v>
      </c>
    </row>
    <row r="288" spans="1:12">
      <c r="A288" s="1" t="s">
        <v>9</v>
      </c>
      <c r="B288" s="4">
        <v>4</v>
      </c>
      <c r="C288" s="6">
        <v>370</v>
      </c>
      <c r="D288" s="4">
        <f t="shared" si="70"/>
        <v>14.8</v>
      </c>
      <c r="E288" s="20" t="s">
        <v>4</v>
      </c>
      <c r="F288" s="6">
        <f t="shared" si="71"/>
        <v>32</v>
      </c>
      <c r="H288" s="90"/>
      <c r="I288" s="1" t="s">
        <v>63</v>
      </c>
      <c r="J288" s="51">
        <v>10</v>
      </c>
      <c r="K288" s="6">
        <v>645</v>
      </c>
      <c r="L288" s="4">
        <f>K288/100*J288</f>
        <v>64.5</v>
      </c>
    </row>
    <row r="289" spans="1:12">
      <c r="A289" s="12" t="s">
        <v>68</v>
      </c>
      <c r="B289" s="20">
        <v>20</v>
      </c>
      <c r="C289" s="6">
        <v>530</v>
      </c>
      <c r="D289" s="4">
        <f t="shared" si="70"/>
        <v>106</v>
      </c>
      <c r="E289" s="20" t="s">
        <v>4</v>
      </c>
      <c r="F289" s="6">
        <f t="shared" si="71"/>
        <v>160</v>
      </c>
      <c r="L289" s="89">
        <f>SUM(L287:L288)</f>
        <v>138.5</v>
      </c>
    </row>
    <row r="290" spans="1:12">
      <c r="A290" s="2" t="s">
        <v>14</v>
      </c>
      <c r="B290" s="8">
        <f>SUM(B291:B292)</f>
        <v>45</v>
      </c>
      <c r="C290" s="8" t="s">
        <v>4</v>
      </c>
      <c r="D290" s="8">
        <f>SUM(D291:D292)</f>
        <v>178.8</v>
      </c>
      <c r="E290" s="24"/>
      <c r="F290" s="8">
        <f>SUM(F291:F292)</f>
        <v>360</v>
      </c>
    </row>
    <row r="291" spans="1:12">
      <c r="A291" s="1" t="s">
        <v>58</v>
      </c>
      <c r="B291" s="20">
        <v>15</v>
      </c>
      <c r="C291" s="6">
        <v>648</v>
      </c>
      <c r="D291" s="4">
        <f>C291/100*B291</f>
        <v>97.2</v>
      </c>
      <c r="E291" s="20" t="s">
        <v>4</v>
      </c>
      <c r="F291" s="20">
        <f t="shared" ref="F291:F298" si="73">B291*$C$3</f>
        <v>120</v>
      </c>
    </row>
    <row r="292" spans="1:12">
      <c r="A292" s="12" t="s">
        <v>62</v>
      </c>
      <c r="B292" s="20">
        <v>30</v>
      </c>
      <c r="C292" s="50">
        <v>272</v>
      </c>
      <c r="D292" s="4">
        <f>C292/100*B292</f>
        <v>81.600000000000009</v>
      </c>
      <c r="E292" s="20" t="s">
        <v>4</v>
      </c>
      <c r="F292" s="20">
        <f t="shared" si="73"/>
        <v>240</v>
      </c>
    </row>
    <row r="293" spans="1:12">
      <c r="A293" s="2" t="s">
        <v>16</v>
      </c>
      <c r="B293" s="8">
        <f>SUM(B294:B298)</f>
        <v>170</v>
      </c>
      <c r="C293" s="2"/>
      <c r="D293" s="8">
        <f>SUM(D294:D298)</f>
        <v>656.93999999999994</v>
      </c>
      <c r="E293" s="24"/>
      <c r="F293" s="8">
        <f>SUM(F294:F298)</f>
        <v>1360</v>
      </c>
    </row>
    <row r="294" spans="1:12">
      <c r="A294" s="12" t="s">
        <v>56</v>
      </c>
      <c r="B294" s="20">
        <v>50</v>
      </c>
      <c r="C294" s="6">
        <v>254</v>
      </c>
      <c r="D294" s="4">
        <f>C294/100*B294</f>
        <v>127</v>
      </c>
      <c r="E294" s="20" t="s">
        <v>4</v>
      </c>
      <c r="F294" s="21">
        <f t="shared" si="73"/>
        <v>400</v>
      </c>
    </row>
    <row r="295" spans="1:12">
      <c r="A295" s="86" t="s">
        <v>79</v>
      </c>
      <c r="B295" s="20">
        <v>40</v>
      </c>
      <c r="C295" s="6">
        <v>471</v>
      </c>
      <c r="D295" s="4">
        <f t="shared" ref="D295:D297" si="74">C295/100*B295</f>
        <v>188.4</v>
      </c>
      <c r="E295" s="20" t="s">
        <v>4</v>
      </c>
      <c r="F295" s="21">
        <f t="shared" si="73"/>
        <v>320</v>
      </c>
      <c r="H295" s="90" t="s">
        <v>80</v>
      </c>
      <c r="I295" s="53" t="s">
        <v>43</v>
      </c>
      <c r="J295" s="52" t="s">
        <v>3</v>
      </c>
      <c r="K295" s="52" t="s">
        <v>1</v>
      </c>
      <c r="L295" s="52" t="s">
        <v>2</v>
      </c>
    </row>
    <row r="296" spans="1:12">
      <c r="A296" s="1" t="s">
        <v>50</v>
      </c>
      <c r="B296" s="20">
        <v>45</v>
      </c>
      <c r="C296" s="6">
        <v>370</v>
      </c>
      <c r="D296" s="4">
        <f t="shared" si="74"/>
        <v>166.5</v>
      </c>
      <c r="E296" s="20" t="s">
        <v>4</v>
      </c>
      <c r="F296" s="21">
        <f t="shared" si="73"/>
        <v>360</v>
      </c>
      <c r="H296" s="90"/>
      <c r="I296" s="1" t="s">
        <v>7</v>
      </c>
      <c r="J296" s="4">
        <v>20</v>
      </c>
      <c r="K296" s="6">
        <v>370</v>
      </c>
      <c r="L296" s="4">
        <f t="shared" ref="L296" si="75">K296/100*J296</f>
        <v>74</v>
      </c>
    </row>
    <row r="297" spans="1:12">
      <c r="A297" s="1" t="s">
        <v>81</v>
      </c>
      <c r="B297" s="20">
        <v>32</v>
      </c>
      <c r="C297" s="6">
        <v>547</v>
      </c>
      <c r="D297" s="4">
        <f t="shared" si="74"/>
        <v>175.04</v>
      </c>
      <c r="E297" s="20" t="s">
        <v>4</v>
      </c>
      <c r="F297" s="21">
        <f t="shared" si="73"/>
        <v>256</v>
      </c>
      <c r="H297" s="90"/>
      <c r="I297" s="1" t="s">
        <v>58</v>
      </c>
      <c r="J297" s="51">
        <v>17</v>
      </c>
      <c r="K297" s="6">
        <v>648</v>
      </c>
      <c r="L297" s="51">
        <f>K297/100*J297</f>
        <v>110.16000000000001</v>
      </c>
    </row>
    <row r="298" spans="1:12">
      <c r="A298" s="1" t="s">
        <v>8</v>
      </c>
      <c r="B298" s="20">
        <v>3</v>
      </c>
      <c r="C298" s="20" t="s">
        <v>4</v>
      </c>
      <c r="D298" s="4" t="s">
        <v>4</v>
      </c>
      <c r="E298" s="20" t="s">
        <v>4</v>
      </c>
      <c r="F298" s="21">
        <f t="shared" si="73"/>
        <v>24</v>
      </c>
      <c r="L298" s="89">
        <f>SUM(L296:L297)</f>
        <v>184.16000000000003</v>
      </c>
    </row>
    <row r="299" spans="1:12">
      <c r="A299" s="2" t="s">
        <v>17</v>
      </c>
      <c r="B299" s="54" t="s">
        <v>73</v>
      </c>
      <c r="C299" s="55"/>
      <c r="D299" s="55"/>
      <c r="E299" s="55"/>
      <c r="F299" s="56"/>
    </row>
  </sheetData>
  <mergeCells count="110">
    <mergeCell ref="H295:H297"/>
    <mergeCell ref="H219:H221"/>
    <mergeCell ref="H229:H231"/>
    <mergeCell ref="H253:H255"/>
    <mergeCell ref="H263:H265"/>
    <mergeCell ref="H286:H288"/>
    <mergeCell ref="H128:H130"/>
    <mergeCell ref="H150:H152"/>
    <mergeCell ref="H161:H163"/>
    <mergeCell ref="H185:H187"/>
    <mergeCell ref="H195:H197"/>
    <mergeCell ref="H50:H52"/>
    <mergeCell ref="H60:H62"/>
    <mergeCell ref="H83:H85"/>
    <mergeCell ref="H94:H96"/>
    <mergeCell ref="H118:H120"/>
    <mergeCell ref="A25:F25"/>
    <mergeCell ref="E211:E212"/>
    <mergeCell ref="E245:E246"/>
    <mergeCell ref="C4:J4"/>
    <mergeCell ref="B177:B178"/>
    <mergeCell ref="A141:A142"/>
    <mergeCell ref="F141:F142"/>
    <mergeCell ref="A143:A144"/>
    <mergeCell ref="B143:B144"/>
    <mergeCell ref="C143:C144"/>
    <mergeCell ref="D143:D144"/>
    <mergeCell ref="F143:F144"/>
    <mergeCell ref="E143:E144"/>
    <mergeCell ref="F21:F22"/>
    <mergeCell ref="E278:E279"/>
    <mergeCell ref="C6:J6"/>
    <mergeCell ref="C5:J5"/>
    <mergeCell ref="D278:D279"/>
    <mergeCell ref="F278:F279"/>
    <mergeCell ref="F243:F244"/>
    <mergeCell ref="F245:F246"/>
    <mergeCell ref="F177:F178"/>
    <mergeCell ref="E177:E178"/>
    <mergeCell ref="E110:E111"/>
    <mergeCell ref="C76:C77"/>
    <mergeCell ref="D76:D77"/>
    <mergeCell ref="F76:F77"/>
    <mergeCell ref="C177:C178"/>
    <mergeCell ref="D177:D178"/>
    <mergeCell ref="B141:D141"/>
    <mergeCell ref="C3:J3"/>
    <mergeCell ref="A276:A277"/>
    <mergeCell ref="B276:D276"/>
    <mergeCell ref="F276:F277"/>
    <mergeCell ref="A209:A210"/>
    <mergeCell ref="B209:D209"/>
    <mergeCell ref="F209:F210"/>
    <mergeCell ref="A211:A212"/>
    <mergeCell ref="B211:B212"/>
    <mergeCell ref="C211:C212"/>
    <mergeCell ref="D211:D212"/>
    <mergeCell ref="F211:F212"/>
    <mergeCell ref="A175:A176"/>
    <mergeCell ref="B175:D175"/>
    <mergeCell ref="F175:F176"/>
    <mergeCell ref="A177:A178"/>
    <mergeCell ref="A278:A279"/>
    <mergeCell ref="B278:B279"/>
    <mergeCell ref="C278:C279"/>
    <mergeCell ref="A243:A244"/>
    <mergeCell ref="B243:D243"/>
    <mergeCell ref="A245:A246"/>
    <mergeCell ref="B245:B246"/>
    <mergeCell ref="C245:C246"/>
    <mergeCell ref="D245:D246"/>
    <mergeCell ref="A21:A22"/>
    <mergeCell ref="A23:A24"/>
    <mergeCell ref="F23:F24"/>
    <mergeCell ref="D23:D24"/>
    <mergeCell ref="C23:C24"/>
    <mergeCell ref="B23:B24"/>
    <mergeCell ref="B21:E21"/>
    <mergeCell ref="E23:E24"/>
    <mergeCell ref="C43:C44"/>
    <mergeCell ref="D43:D44"/>
    <mergeCell ref="F43:F44"/>
    <mergeCell ref="A110:A111"/>
    <mergeCell ref="B110:B111"/>
    <mergeCell ref="C110:C111"/>
    <mergeCell ref="D110:D111"/>
    <mergeCell ref="F110:F111"/>
    <mergeCell ref="A108:A109"/>
    <mergeCell ref="B108:D108"/>
    <mergeCell ref="F108:F109"/>
    <mergeCell ref="E43:E44"/>
    <mergeCell ref="E76:E77"/>
    <mergeCell ref="A76:A77"/>
    <mergeCell ref="B76:B77"/>
    <mergeCell ref="B299:F299"/>
    <mergeCell ref="A1:K1"/>
    <mergeCell ref="A19:F19"/>
    <mergeCell ref="A8:K8"/>
    <mergeCell ref="A41:A42"/>
    <mergeCell ref="B41:D41"/>
    <mergeCell ref="F41:F42"/>
    <mergeCell ref="A3:B3"/>
    <mergeCell ref="A4:B4"/>
    <mergeCell ref="A5:B5"/>
    <mergeCell ref="A6:B6"/>
    <mergeCell ref="A74:A75"/>
    <mergeCell ref="B74:D74"/>
    <mergeCell ref="F74:F75"/>
    <mergeCell ref="A43:A44"/>
    <mergeCell ref="B43:B44"/>
  </mergeCell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2013-04-21T18:07:27Z</dcterms:modified>
</cp:coreProperties>
</file>