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меню" sheetId="1" r:id="rId1"/>
    <sheet name="Лист2" sheetId="2" r:id="rId2"/>
    <sheet name="Лист3" sheetId="3" r:id="rId3"/>
  </sheets>
  <definedNames>
    <definedName name="_xlnm._FilterDatabase" localSheetId="0" hidden="1">меню!$A$301:$L$336</definedName>
  </definedNames>
  <calcPr calcId="124519"/>
</workbook>
</file>

<file path=xl/calcChain.xml><?xml version="1.0" encoding="utf-8"?>
<calcChain xmlns="http://schemas.openxmlformats.org/spreadsheetml/2006/main">
  <c r="F164" i="1"/>
  <c r="D164"/>
  <c r="F84"/>
  <c r="D84"/>
  <c r="F288"/>
  <c r="D288"/>
  <c r="D263"/>
  <c r="F271"/>
  <c r="D271"/>
  <c r="D254"/>
  <c r="D238"/>
  <c r="F220"/>
  <c r="D220"/>
  <c r="F229"/>
  <c r="D229"/>
  <c r="F204"/>
  <c r="D204"/>
  <c r="F161"/>
  <c r="D161"/>
  <c r="D170"/>
  <c r="F170"/>
  <c r="F154"/>
  <c r="D154"/>
  <c r="F120"/>
  <c r="D120"/>
  <c r="F135"/>
  <c r="D135"/>
  <c r="D137"/>
  <c r="F60"/>
  <c r="D60"/>
  <c r="F35"/>
  <c r="D35"/>
  <c r="B267"/>
  <c r="D267" s="1"/>
  <c r="B233"/>
  <c r="B199"/>
  <c r="D199" s="1"/>
  <c r="B165"/>
  <c r="F165" s="1"/>
  <c r="B131"/>
  <c r="D131" s="1"/>
  <c r="B98"/>
  <c r="B30"/>
  <c r="F30" s="1"/>
  <c r="B64"/>
  <c r="F54"/>
  <c r="D54"/>
  <c r="F69"/>
  <c r="D69"/>
  <c r="F94"/>
  <c r="D94"/>
  <c r="D104"/>
  <c r="D70"/>
  <c r="F29"/>
  <c r="D29"/>
  <c r="F49"/>
  <c r="F58"/>
  <c r="F82"/>
  <c r="F92"/>
  <c r="F116"/>
  <c r="F125"/>
  <c r="F149"/>
  <c r="F159"/>
  <c r="F183"/>
  <c r="F193"/>
  <c r="F217"/>
  <c r="F227"/>
  <c r="F251"/>
  <c r="F261"/>
  <c r="F285"/>
  <c r="F294"/>
  <c r="J302"/>
  <c r="J303"/>
  <c r="J304"/>
  <c r="J301"/>
  <c r="B330"/>
  <c r="D330"/>
  <c r="E330"/>
  <c r="F156"/>
  <c r="D156"/>
  <c r="B25"/>
  <c r="L296"/>
  <c r="L295"/>
  <c r="L287"/>
  <c r="L286"/>
  <c r="F263"/>
  <c r="L263"/>
  <c r="L262"/>
  <c r="L253"/>
  <c r="L252"/>
  <c r="F238"/>
  <c r="F224"/>
  <c r="D224"/>
  <c r="L229"/>
  <c r="L228"/>
  <c r="L219"/>
  <c r="L218"/>
  <c r="L195"/>
  <c r="L194"/>
  <c r="F186"/>
  <c r="D186"/>
  <c r="L185"/>
  <c r="L184"/>
  <c r="L161"/>
  <c r="L160"/>
  <c r="F280"/>
  <c r="D280"/>
  <c r="F246"/>
  <c r="D246"/>
  <c r="F212"/>
  <c r="D212"/>
  <c r="F178"/>
  <c r="D178"/>
  <c r="F144"/>
  <c r="F306" s="1"/>
  <c r="C306" s="1"/>
  <c r="D144"/>
  <c r="F111"/>
  <c r="F302" s="1"/>
  <c r="C302" s="1"/>
  <c r="D111"/>
  <c r="F77"/>
  <c r="F303" s="1"/>
  <c r="C303" s="1"/>
  <c r="D77"/>
  <c r="F152"/>
  <c r="D152"/>
  <c r="L150"/>
  <c r="L149"/>
  <c r="L127"/>
  <c r="L126"/>
  <c r="L83"/>
  <c r="D88"/>
  <c r="F87"/>
  <c r="D87"/>
  <c r="L118"/>
  <c r="L117"/>
  <c r="F267"/>
  <c r="F233"/>
  <c r="D233"/>
  <c r="D165"/>
  <c r="L94"/>
  <c r="L93"/>
  <c r="L82"/>
  <c r="F64"/>
  <c r="D64"/>
  <c r="L60"/>
  <c r="L59"/>
  <c r="L50"/>
  <c r="L49"/>
  <c r="B43"/>
  <c r="F61"/>
  <c r="F34"/>
  <c r="D34"/>
  <c r="F257"/>
  <c r="D257"/>
  <c r="F223"/>
  <c r="D223"/>
  <c r="F155"/>
  <c r="D155"/>
  <c r="F121"/>
  <c r="D121"/>
  <c r="D30" l="1"/>
  <c r="F199"/>
  <c r="F131"/>
  <c r="J305"/>
  <c r="L220"/>
  <c r="L254"/>
  <c r="L264"/>
  <c r="L297"/>
  <c r="L288"/>
  <c r="L230"/>
  <c r="L151"/>
  <c r="L162"/>
  <c r="L196"/>
  <c r="L186"/>
  <c r="L128"/>
  <c r="L51"/>
  <c r="L85"/>
  <c r="L95"/>
  <c r="L61"/>
  <c r="F53"/>
  <c r="D53"/>
  <c r="F26"/>
  <c r="D26"/>
  <c r="D294" l="1"/>
  <c r="D295"/>
  <c r="D296"/>
  <c r="D293"/>
  <c r="F308"/>
  <c r="C308" s="1"/>
  <c r="F295"/>
  <c r="F296"/>
  <c r="F297"/>
  <c r="F293"/>
  <c r="B292"/>
  <c r="F273"/>
  <c r="D273"/>
  <c r="D268"/>
  <c r="D266"/>
  <c r="D270"/>
  <c r="D261"/>
  <c r="D262"/>
  <c r="D260"/>
  <c r="F268"/>
  <c r="F269"/>
  <c r="F270"/>
  <c r="F272"/>
  <c r="F266"/>
  <c r="F262"/>
  <c r="F264"/>
  <c r="F260"/>
  <c r="B265"/>
  <c r="B259"/>
  <c r="F239"/>
  <c r="D239"/>
  <c r="F234"/>
  <c r="F235"/>
  <c r="F236"/>
  <c r="F237"/>
  <c r="F232"/>
  <c r="F228"/>
  <c r="F230"/>
  <c r="F226"/>
  <c r="D236"/>
  <c r="D234"/>
  <c r="D232"/>
  <c r="D227"/>
  <c r="D228"/>
  <c r="D226"/>
  <c r="B231"/>
  <c r="B225"/>
  <c r="F205"/>
  <c r="D205"/>
  <c r="F200"/>
  <c r="F201"/>
  <c r="F202"/>
  <c r="F203"/>
  <c r="F198"/>
  <c r="F194"/>
  <c r="F195"/>
  <c r="F196"/>
  <c r="F192"/>
  <c r="D202"/>
  <c r="D200"/>
  <c r="D198"/>
  <c r="D193"/>
  <c r="D194"/>
  <c r="D195"/>
  <c r="D192"/>
  <c r="B197"/>
  <c r="B191"/>
  <c r="F171"/>
  <c r="D171"/>
  <c r="D166"/>
  <c r="D168"/>
  <c r="F166"/>
  <c r="F167"/>
  <c r="F168"/>
  <c r="F169"/>
  <c r="F160"/>
  <c r="F162"/>
  <c r="F158"/>
  <c r="D159"/>
  <c r="D160"/>
  <c r="D158"/>
  <c r="B163"/>
  <c r="B157"/>
  <c r="F137"/>
  <c r="F132"/>
  <c r="F133"/>
  <c r="F134"/>
  <c r="F136"/>
  <c r="F130"/>
  <c r="F128"/>
  <c r="F126"/>
  <c r="F127"/>
  <c r="F320" s="1"/>
  <c r="C320" s="1"/>
  <c r="F124"/>
  <c r="D134"/>
  <c r="D132"/>
  <c r="D130"/>
  <c r="D127"/>
  <c r="D126"/>
  <c r="D125"/>
  <c r="D124"/>
  <c r="F103"/>
  <c r="D103"/>
  <c r="B129"/>
  <c r="B123"/>
  <c r="F104"/>
  <c r="F310" s="1"/>
  <c r="C310" s="1"/>
  <c r="F98"/>
  <c r="F315" s="1"/>
  <c r="C315" s="1"/>
  <c r="F99"/>
  <c r="F100"/>
  <c r="F101"/>
  <c r="F102"/>
  <c r="F97"/>
  <c r="D98"/>
  <c r="D99"/>
  <c r="D101"/>
  <c r="D97"/>
  <c r="F93"/>
  <c r="F95"/>
  <c r="F91"/>
  <c r="D92"/>
  <c r="D93"/>
  <c r="D91"/>
  <c r="B96"/>
  <c r="B90"/>
  <c r="F327" l="1"/>
  <c r="C327" s="1"/>
  <c r="F129"/>
  <c r="F123"/>
  <c r="F197"/>
  <c r="F225"/>
  <c r="F191"/>
  <c r="F259"/>
  <c r="D292"/>
  <c r="F163"/>
  <c r="D163"/>
  <c r="D191"/>
  <c r="F265"/>
  <c r="D259"/>
  <c r="F292"/>
  <c r="D197"/>
  <c r="D231"/>
  <c r="D123"/>
  <c r="D157"/>
  <c r="F157"/>
  <c r="D225"/>
  <c r="F231"/>
  <c r="D265"/>
  <c r="D129"/>
  <c r="F96"/>
  <c r="D90"/>
  <c r="D96"/>
  <c r="F90"/>
  <c r="F59"/>
  <c r="D59"/>
  <c r="F281"/>
  <c r="F282"/>
  <c r="F283"/>
  <c r="F284"/>
  <c r="F286"/>
  <c r="F287"/>
  <c r="F247"/>
  <c r="F248"/>
  <c r="F249"/>
  <c r="F250"/>
  <c r="F252"/>
  <c r="F253"/>
  <c r="F254"/>
  <c r="F213"/>
  <c r="F214"/>
  <c r="F215"/>
  <c r="F216"/>
  <c r="F218"/>
  <c r="F219"/>
  <c r="F179"/>
  <c r="F180"/>
  <c r="F181"/>
  <c r="F182"/>
  <c r="F184"/>
  <c r="F185"/>
  <c r="F145"/>
  <c r="F146"/>
  <c r="F147"/>
  <c r="F148"/>
  <c r="F150"/>
  <c r="F151"/>
  <c r="F112"/>
  <c r="F113"/>
  <c r="F114"/>
  <c r="F115"/>
  <c r="F117"/>
  <c r="F118"/>
  <c r="F78"/>
  <c r="F79"/>
  <c r="F80"/>
  <c r="F317" s="1"/>
  <c r="C317" s="1"/>
  <c r="F81"/>
  <c r="F83"/>
  <c r="F85"/>
  <c r="D281"/>
  <c r="D282"/>
  <c r="D283"/>
  <c r="D284"/>
  <c r="D285"/>
  <c r="D287"/>
  <c r="D247"/>
  <c r="D248"/>
  <c r="D249"/>
  <c r="D250"/>
  <c r="D251"/>
  <c r="D253"/>
  <c r="D213"/>
  <c r="D214"/>
  <c r="D215"/>
  <c r="D216"/>
  <c r="D217"/>
  <c r="D219"/>
  <c r="D179"/>
  <c r="D180"/>
  <c r="D181"/>
  <c r="D182"/>
  <c r="D183"/>
  <c r="D185"/>
  <c r="D145"/>
  <c r="D146"/>
  <c r="D147"/>
  <c r="D148"/>
  <c r="D149"/>
  <c r="D151"/>
  <c r="D112"/>
  <c r="D113"/>
  <c r="D114"/>
  <c r="D115"/>
  <c r="D116"/>
  <c r="D118"/>
  <c r="D78"/>
  <c r="D79"/>
  <c r="D80"/>
  <c r="D81"/>
  <c r="D82"/>
  <c r="D85"/>
  <c r="B279"/>
  <c r="B245"/>
  <c r="B211"/>
  <c r="B177"/>
  <c r="B143"/>
  <c r="B110"/>
  <c r="B76"/>
  <c r="F51"/>
  <c r="D51"/>
  <c r="B289"/>
  <c r="B255"/>
  <c r="B221"/>
  <c r="B187"/>
  <c r="B153"/>
  <c r="B119"/>
  <c r="F291"/>
  <c r="F290"/>
  <c r="F258"/>
  <c r="F321" s="1"/>
  <c r="C321" s="1"/>
  <c r="F256"/>
  <c r="F305" s="1"/>
  <c r="C305" s="1"/>
  <c r="F222"/>
  <c r="F190"/>
  <c r="F189"/>
  <c r="F324" s="1"/>
  <c r="C324" s="1"/>
  <c r="F188"/>
  <c r="F122"/>
  <c r="F89"/>
  <c r="F88"/>
  <c r="B86"/>
  <c r="D291"/>
  <c r="D290"/>
  <c r="D258"/>
  <c r="D256"/>
  <c r="D222"/>
  <c r="D190"/>
  <c r="D189"/>
  <c r="D188"/>
  <c r="D122"/>
  <c r="D89"/>
  <c r="F319" l="1"/>
  <c r="C319" s="1"/>
  <c r="F313"/>
  <c r="C313" s="1"/>
  <c r="B277"/>
  <c r="B209"/>
  <c r="B175"/>
  <c r="B243"/>
  <c r="B141"/>
  <c r="B108"/>
  <c r="B74"/>
  <c r="F245"/>
  <c r="F211"/>
  <c r="F110"/>
  <c r="F76"/>
  <c r="F143"/>
  <c r="D143"/>
  <c r="D279"/>
  <c r="D245"/>
  <c r="D76"/>
  <c r="F279"/>
  <c r="D110"/>
  <c r="D177"/>
  <c r="F177"/>
  <c r="D211"/>
  <c r="F86"/>
  <c r="D86"/>
  <c r="D153"/>
  <c r="D221"/>
  <c r="D289"/>
  <c r="F187"/>
  <c r="F255"/>
  <c r="F119"/>
  <c r="D119"/>
  <c r="D187"/>
  <c r="D255"/>
  <c r="F153"/>
  <c r="F221"/>
  <c r="F289"/>
  <c r="F70"/>
  <c r="B62"/>
  <c r="F66"/>
  <c r="F68"/>
  <c r="F67"/>
  <c r="D67"/>
  <c r="F65"/>
  <c r="D65"/>
  <c r="F63"/>
  <c r="F309" s="1"/>
  <c r="C309" s="1"/>
  <c r="D63"/>
  <c r="B56"/>
  <c r="F57"/>
  <c r="D58"/>
  <c r="D57"/>
  <c r="F312" l="1"/>
  <c r="C312" s="1"/>
  <c r="F277"/>
  <c r="J12" s="1"/>
  <c r="D277"/>
  <c r="J11" s="1"/>
  <c r="F175"/>
  <c r="G12" s="1"/>
  <c r="F209"/>
  <c r="H12" s="1"/>
  <c r="F243"/>
  <c r="I12" s="1"/>
  <c r="D243"/>
  <c r="I11" s="1"/>
  <c r="D209"/>
  <c r="H11" s="1"/>
  <c r="D175"/>
  <c r="F141"/>
  <c r="F12" s="1"/>
  <c r="D141"/>
  <c r="F11" s="1"/>
  <c r="D108"/>
  <c r="F108"/>
  <c r="E12" s="1"/>
  <c r="E123"/>
  <c r="D74"/>
  <c r="E90" s="1"/>
  <c r="F74"/>
  <c r="D12" s="1"/>
  <c r="F62"/>
  <c r="D62"/>
  <c r="F56"/>
  <c r="D56"/>
  <c r="B52"/>
  <c r="D55"/>
  <c r="F55"/>
  <c r="F328" s="1"/>
  <c r="C328" s="1"/>
  <c r="F45"/>
  <c r="F318" s="1"/>
  <c r="C318" s="1"/>
  <c r="F46"/>
  <c r="F316" s="1"/>
  <c r="C316" s="1"/>
  <c r="F47"/>
  <c r="F48"/>
  <c r="F323" s="1"/>
  <c r="C323" s="1"/>
  <c r="F50"/>
  <c r="F44"/>
  <c r="F304" s="1"/>
  <c r="D45"/>
  <c r="D46"/>
  <c r="D47"/>
  <c r="D48"/>
  <c r="D49"/>
  <c r="D44"/>
  <c r="F32"/>
  <c r="F314" s="1"/>
  <c r="C314" s="1"/>
  <c r="F36"/>
  <c r="D31"/>
  <c r="D33"/>
  <c r="D27"/>
  <c r="D25" s="1"/>
  <c r="F329"/>
  <c r="C329" s="1"/>
  <c r="F33"/>
  <c r="F325" s="1"/>
  <c r="C325" s="1"/>
  <c r="F31"/>
  <c r="F322" s="1"/>
  <c r="C322" s="1"/>
  <c r="F307"/>
  <c r="C307" s="1"/>
  <c r="B28"/>
  <c r="F27"/>
  <c r="F311" s="1"/>
  <c r="C311" s="1"/>
  <c r="F326" l="1"/>
  <c r="C326" s="1"/>
  <c r="C304"/>
  <c r="F25"/>
  <c r="F28"/>
  <c r="E76"/>
  <c r="D11"/>
  <c r="E110"/>
  <c r="E11"/>
  <c r="E177"/>
  <c r="G11"/>
  <c r="E119"/>
  <c r="E129"/>
  <c r="E259"/>
  <c r="E265"/>
  <c r="E255"/>
  <c r="E245"/>
  <c r="E225"/>
  <c r="E231"/>
  <c r="E221"/>
  <c r="E211"/>
  <c r="E191"/>
  <c r="E197"/>
  <c r="E187"/>
  <c r="E163"/>
  <c r="E153"/>
  <c r="E157"/>
  <c r="E143"/>
  <c r="E86"/>
  <c r="E96"/>
  <c r="B41"/>
  <c r="F52"/>
  <c r="F43"/>
  <c r="D52"/>
  <c r="D43"/>
  <c r="B22"/>
  <c r="D28"/>
  <c r="F330" l="1"/>
  <c r="C330"/>
  <c r="D22"/>
  <c r="B11" s="1"/>
  <c r="F41"/>
  <c r="C12" s="1"/>
  <c r="D41"/>
  <c r="F22"/>
  <c r="B12" s="1"/>
  <c r="C11" l="1"/>
  <c r="E56"/>
  <c r="E62"/>
  <c r="E52"/>
  <c r="E43"/>
</calcChain>
</file>

<file path=xl/sharedStrings.xml><?xml version="1.0" encoding="utf-8"?>
<sst xmlns="http://schemas.openxmlformats.org/spreadsheetml/2006/main" count="836" uniqueCount="97">
  <si>
    <t>На одного человека</t>
  </si>
  <si>
    <t>ккал/100гр</t>
  </si>
  <si>
    <t>ккал</t>
  </si>
  <si>
    <t>вес, гр</t>
  </si>
  <si>
    <t>-</t>
  </si>
  <si>
    <t>гречка</t>
  </si>
  <si>
    <t>сыр</t>
  </si>
  <si>
    <t>чай</t>
  </si>
  <si>
    <t>сахар</t>
  </si>
  <si>
    <t>сух. Молоко</t>
  </si>
  <si>
    <t>щербет</t>
  </si>
  <si>
    <t>Карманные перекусы</t>
  </si>
  <si>
    <t>День 1 
(02.05.2013)</t>
  </si>
  <si>
    <t>Большой перекус</t>
  </si>
  <si>
    <t>Ужин</t>
  </si>
  <si>
    <t>Общая схема питания</t>
  </si>
  <si>
    <t>Завтрак - Выдача ништяков для карманых перекусов на весь день - Большой перекус - Ужин</t>
  </si>
  <si>
    <t>Прибываем в Кисловодск в 12.20. Выходим из поезда "поемши", либо по дороге от ЖД-вокзала совершаем Большой перекус в каком-нибудь кафе Кисловодска (всё это для того, чтобы не тащить на себе лишние продукты)</t>
  </si>
  <si>
    <t>сушеные овощи</t>
  </si>
  <si>
    <t>соль, специи</t>
  </si>
  <si>
    <t>План питания
Велопоход на майские (2013). Кавказ. Кисловодск</t>
  </si>
  <si>
    <t>Калорийность в день</t>
  </si>
  <si>
    <t>Меню</t>
  </si>
  <si>
    <t>Статистика по дням</t>
  </si>
  <si>
    <t>2 мая</t>
  </si>
  <si>
    <t>3 мая</t>
  </si>
  <si>
    <t>4 мая</t>
  </si>
  <si>
    <t>5 мая</t>
  </si>
  <si>
    <t>6 мая</t>
  </si>
  <si>
    <t>7 мая</t>
  </si>
  <si>
    <t>8 мая</t>
  </si>
  <si>
    <t>9 мая</t>
  </si>
  <si>
    <t>10 мая</t>
  </si>
  <si>
    <t>День 2 
(03.05.2013)</t>
  </si>
  <si>
    <t>Завтрак</t>
  </si>
  <si>
    <t>Прочее</t>
  </si>
  <si>
    <t>Вес продуктов на 1 чел в день</t>
  </si>
  <si>
    <t>День 3 
(04.05.2013)</t>
  </si>
  <si>
    <t>День 4 
(05.05.2013)</t>
  </si>
  <si>
    <t>Продукты</t>
  </si>
  <si>
    <t>День 5 
(06.05.2013)</t>
  </si>
  <si>
    <t>День 6 
(07.05.2013)</t>
  </si>
  <si>
    <t>День 7 
(08.05.2013)</t>
  </si>
  <si>
    <t>День 8 
(09.05.2013)</t>
  </si>
  <si>
    <t>День 9 
(10.05.2013)</t>
  </si>
  <si>
    <t>Ккал на 1 чел (в походе)</t>
  </si>
  <si>
    <t>сухари</t>
  </si>
  <si>
    <t>макароны (рожки)</t>
  </si>
  <si>
    <t>соя</t>
  </si>
  <si>
    <t>5 злаков</t>
  </si>
  <si>
    <t>2200-2500  Ккал</t>
  </si>
  <si>
    <t>хлеб</t>
  </si>
  <si>
    <t>сухофрукты (яблоки)</t>
  </si>
  <si>
    <t>орехи (грецкие)</t>
  </si>
  <si>
    <t>распределение калорийности, %</t>
  </si>
  <si>
    <t>Вес продуктов съедаемых группой в день, гр</t>
  </si>
  <si>
    <t>Вес продуктов для перевозки на начало дня, гр</t>
  </si>
  <si>
    <t>сухофрукты (курага)</t>
  </si>
  <si>
    <t>орехи (миндаль)</t>
  </si>
  <si>
    <t>гематоген</t>
  </si>
  <si>
    <t>день</t>
  </si>
  <si>
    <t>дата</t>
  </si>
  <si>
    <t>чечевица</t>
  </si>
  <si>
    <t>в городе в пункте общественного питания :-)</t>
  </si>
  <si>
    <t>Ужинаем в Кисловодске в общепите</t>
  </si>
  <si>
    <t>Количество участников</t>
  </si>
  <si>
    <t>сухофрукты (изюм)</t>
  </si>
  <si>
    <t>вместо колбасы Сергею</t>
  </si>
  <si>
    <t>шоколад (горький)</t>
  </si>
  <si>
    <t>орехи (арахис)</t>
  </si>
  <si>
    <t>4 злака</t>
  </si>
  <si>
    <t>3 злака</t>
  </si>
  <si>
    <t>Геркулес</t>
  </si>
  <si>
    <t>фрутилад (облепиха)</t>
  </si>
  <si>
    <t>упаковано</t>
  </si>
  <si>
    <t>купим на кавказе</t>
  </si>
  <si>
    <t>Всего продукты</t>
  </si>
  <si>
    <t>всего</t>
  </si>
  <si>
    <t>карачаевск</t>
  </si>
  <si>
    <t>кисловодск</t>
  </si>
  <si>
    <t>уфа</t>
  </si>
  <si>
    <t>8 пачек по 150 гр</t>
  </si>
  <si>
    <t>не нужно покупать</t>
  </si>
  <si>
    <t>Покупаем в Карачаевске:
- шоколад,
- хлеб (на 8 и 9 дни)
- макароны
- геркулес, 3 злака
- сыр, колбаса</t>
  </si>
  <si>
    <t>покупает в уфе</t>
  </si>
  <si>
    <t>Аня</t>
  </si>
  <si>
    <t>Антон</t>
  </si>
  <si>
    <t>Регина</t>
  </si>
  <si>
    <t>Кисловодск</t>
  </si>
  <si>
    <t>Покупаем в Кисловодске:
- хлеб (на 1 и 2 дни), 
- колбасу, сыр (на первые 6 дней)</t>
  </si>
  <si>
    <t>Эмиль, Сергей</t>
  </si>
  <si>
    <t>колбаса (6 чел)</t>
  </si>
  <si>
    <t>Общий вес продуктов на 7 человек, гр</t>
  </si>
  <si>
    <t>сухофрукты (чернослив)</t>
  </si>
  <si>
    <t>32 шт</t>
  </si>
  <si>
    <t>14 шт по 30 гр</t>
  </si>
  <si>
    <t>600-630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</si>
</sst>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22"/>
      <color theme="5" tint="-0.249977111117893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3" fillId="4" borderId="1" xfId="0" applyFont="1" applyFill="1" applyBorder="1" applyAlignment="1"/>
    <xf numFmtId="0" fontId="3" fillId="0" borderId="0" xfId="0" applyFont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 vertical="center"/>
    </xf>
    <xf numFmtId="9" fontId="3" fillId="4" borderId="1" xfId="2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5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3" fillId="0" borderId="0" xfId="0" applyFont="1" applyFill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9" fontId="3" fillId="4" borderId="1" xfId="2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4" borderId="5" xfId="0" applyFont="1" applyFill="1" applyBorder="1" applyAlignment="1"/>
    <xf numFmtId="0" fontId="3" fillId="4" borderId="5" xfId="0" applyFont="1" applyFill="1" applyBorder="1" applyAlignment="1">
      <alignment horizontal="center" vertical="center"/>
    </xf>
    <xf numFmtId="9" fontId="3" fillId="4" borderId="5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1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1" xfId="0" applyFill="1" applyBorder="1"/>
    <xf numFmtId="0" fontId="0" fillId="0" borderId="9" xfId="0" applyBorder="1" applyAlignment="1">
      <alignment horizontal="center" vertical="center"/>
    </xf>
    <xf numFmtId="0" fontId="0" fillId="0" borderId="9" xfId="0" applyFill="1" applyBorder="1"/>
    <xf numFmtId="0" fontId="0" fillId="0" borderId="9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0" fillId="0" borderId="11" xfId="0" applyFill="1" applyBorder="1"/>
    <xf numFmtId="0" fontId="0" fillId="0" borderId="10" xfId="0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9" xfId="0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9" xfId="0" applyBorder="1"/>
    <xf numFmtId="0" fontId="0" fillId="6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colors>
    <mruColors>
      <color rgb="FF66FF66"/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8"/>
  <sheetViews>
    <sheetView tabSelected="1" zoomScale="70" zoomScaleNormal="70" workbookViewId="0">
      <selection activeCell="C7" sqref="C7"/>
    </sheetView>
  </sheetViews>
  <sheetFormatPr defaultRowHeight="15"/>
  <cols>
    <col min="1" max="1" width="22.7109375" customWidth="1"/>
    <col min="2" max="2" width="18.28515625" style="31" customWidth="1"/>
    <col min="3" max="3" width="20.7109375" customWidth="1"/>
    <col min="4" max="4" width="18" customWidth="1"/>
    <col min="5" max="5" width="18.140625" customWidth="1"/>
    <col min="6" max="6" width="17.140625" customWidth="1"/>
    <col min="7" max="7" width="18" customWidth="1"/>
    <col min="8" max="8" width="23.28515625" customWidth="1"/>
    <col min="9" max="9" width="15.85546875" customWidth="1"/>
    <col min="10" max="10" width="12.7109375" customWidth="1"/>
    <col min="11" max="11" width="19" customWidth="1"/>
    <col min="12" max="12" width="14" customWidth="1"/>
    <col min="13" max="13" width="5.85546875" bestFit="1" customWidth="1"/>
    <col min="14" max="14" width="11.28515625" customWidth="1"/>
    <col min="15" max="15" width="5.85546875" bestFit="1" customWidth="1"/>
    <col min="16" max="16" width="5.85546875" customWidth="1"/>
    <col min="17" max="17" width="6.85546875" bestFit="1" customWidth="1"/>
  </cols>
  <sheetData>
    <row r="1" spans="1:11" ht="41.25" customHeight="1">
      <c r="A1" s="99" t="s">
        <v>20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3" spans="1:11">
      <c r="A3" s="104" t="s">
        <v>65</v>
      </c>
      <c r="B3" s="105"/>
      <c r="C3" s="108">
        <v>7</v>
      </c>
      <c r="D3" s="108"/>
      <c r="E3" s="108"/>
      <c r="F3" s="108"/>
      <c r="G3" s="108"/>
      <c r="H3" s="108"/>
      <c r="I3" s="108"/>
      <c r="J3" s="108"/>
      <c r="K3" s="30"/>
    </row>
    <row r="4" spans="1:11" ht="15" customHeight="1">
      <c r="A4" s="105" t="s">
        <v>15</v>
      </c>
      <c r="B4" s="106"/>
      <c r="C4" s="117" t="s">
        <v>16</v>
      </c>
      <c r="D4" s="117"/>
      <c r="E4" s="117"/>
      <c r="F4" s="117"/>
      <c r="G4" s="117"/>
      <c r="H4" s="117"/>
      <c r="I4" s="117"/>
      <c r="J4" s="117"/>
      <c r="K4" s="39"/>
    </row>
    <row r="5" spans="1:11">
      <c r="A5" s="105" t="s">
        <v>21</v>
      </c>
      <c r="B5" s="106"/>
      <c r="C5" s="116" t="s">
        <v>50</v>
      </c>
      <c r="D5" s="116"/>
      <c r="E5" s="116"/>
      <c r="F5" s="116"/>
      <c r="G5" s="116"/>
      <c r="H5" s="116"/>
      <c r="I5" s="116"/>
      <c r="J5" s="116"/>
      <c r="K5" s="40"/>
    </row>
    <row r="6" spans="1:11">
      <c r="A6" s="107" t="s">
        <v>36</v>
      </c>
      <c r="B6" s="106"/>
      <c r="C6" s="115" t="s">
        <v>96</v>
      </c>
      <c r="D6" s="115"/>
      <c r="E6" s="115"/>
      <c r="F6" s="115"/>
      <c r="G6" s="115"/>
      <c r="H6" s="115"/>
      <c r="I6" s="115"/>
      <c r="J6" s="115"/>
      <c r="K6" s="29"/>
    </row>
    <row r="8" spans="1:11" ht="15.75">
      <c r="A8" s="101" t="s">
        <v>23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>
      <c r="A9" s="19" t="s">
        <v>61</v>
      </c>
      <c r="B9" s="16" t="s">
        <v>24</v>
      </c>
      <c r="C9" s="16" t="s">
        <v>25</v>
      </c>
      <c r="D9" s="16" t="s">
        <v>26</v>
      </c>
      <c r="E9" s="16" t="s">
        <v>27</v>
      </c>
      <c r="F9" s="16" t="s">
        <v>28</v>
      </c>
      <c r="G9" s="16" t="s">
        <v>29</v>
      </c>
      <c r="H9" s="16" t="s">
        <v>30</v>
      </c>
      <c r="I9" s="16" t="s">
        <v>31</v>
      </c>
      <c r="J9" s="16" t="s">
        <v>32</v>
      </c>
    </row>
    <row r="10" spans="1:11">
      <c r="A10" s="19" t="s">
        <v>60</v>
      </c>
      <c r="B10" s="28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</row>
    <row r="11" spans="1:11">
      <c r="A11" s="13" t="s">
        <v>45</v>
      </c>
      <c r="B11" s="4">
        <f>D22</f>
        <v>755.84285714285716</v>
      </c>
      <c r="C11" s="4">
        <f>D41</f>
        <v>2233.292857142857</v>
      </c>
      <c r="D11" s="4">
        <f>D74</f>
        <v>2366.0428571428574</v>
      </c>
      <c r="E11" s="4">
        <f>D108</f>
        <v>2274.9428571428571</v>
      </c>
      <c r="F11" s="4">
        <f>D141</f>
        <v>2324.042857142857</v>
      </c>
      <c r="G11" s="4">
        <f>D175</f>
        <v>2301.6928571428571</v>
      </c>
      <c r="H11" s="4">
        <f>D209</f>
        <v>2273.2228571428568</v>
      </c>
      <c r="I11" s="4">
        <f>D243</f>
        <v>2241.3828571428571</v>
      </c>
      <c r="J11" s="4">
        <f>D277</f>
        <v>1576.35</v>
      </c>
    </row>
    <row r="12" spans="1:11" ht="45">
      <c r="A12" s="14" t="s">
        <v>55</v>
      </c>
      <c r="B12" s="4">
        <f>F22</f>
        <v>1620</v>
      </c>
      <c r="C12" s="4">
        <f>F41</f>
        <v>4340</v>
      </c>
      <c r="D12" s="4">
        <f>F74</f>
        <v>4410</v>
      </c>
      <c r="E12" s="4">
        <f>F108</f>
        <v>4205</v>
      </c>
      <c r="F12" s="4">
        <f>F141</f>
        <v>4240</v>
      </c>
      <c r="G12" s="4">
        <f>F175</f>
        <v>4280</v>
      </c>
      <c r="H12" s="4">
        <f>F209</f>
        <v>4217</v>
      </c>
      <c r="I12" s="4">
        <f>F243</f>
        <v>4469</v>
      </c>
      <c r="J12" s="4">
        <f>F277</f>
        <v>3010</v>
      </c>
    </row>
    <row r="13" spans="1:11" ht="45" hidden="1">
      <c r="A13" s="14" t="s">
        <v>56</v>
      </c>
      <c r="B13" s="20"/>
      <c r="C13" s="5"/>
      <c r="D13" s="5"/>
      <c r="E13" s="5"/>
      <c r="F13" s="5"/>
      <c r="G13" s="5"/>
      <c r="H13" s="5"/>
      <c r="I13" s="5"/>
      <c r="J13" s="5"/>
    </row>
    <row r="14" spans="1:11" ht="105.75" customHeight="1">
      <c r="A14" s="14" t="s">
        <v>35</v>
      </c>
      <c r="B14" s="14" t="s">
        <v>89</v>
      </c>
      <c r="C14" s="1"/>
      <c r="D14" s="1"/>
      <c r="E14" s="1"/>
      <c r="F14" s="1"/>
      <c r="G14" s="1"/>
      <c r="H14" s="14" t="s">
        <v>83</v>
      </c>
      <c r="I14" s="15"/>
      <c r="J14" s="41" t="s">
        <v>64</v>
      </c>
    </row>
    <row r="15" spans="1:11">
      <c r="A15" s="34"/>
      <c r="B15" s="10"/>
    </row>
    <row r="16" spans="1:11">
      <c r="A16" s="61" t="s">
        <v>74</v>
      </c>
      <c r="B16" s="33"/>
      <c r="C16" s="33"/>
    </row>
    <row r="17" spans="1:10">
      <c r="A17" s="62" t="s">
        <v>75</v>
      </c>
    </row>
    <row r="18" spans="1:10" ht="32.25" customHeight="1">
      <c r="A18" s="100" t="s">
        <v>22</v>
      </c>
      <c r="B18" s="100"/>
      <c r="C18" s="100"/>
      <c r="D18" s="100"/>
      <c r="E18" s="100"/>
      <c r="F18" s="100"/>
    </row>
    <row r="20" spans="1:10" ht="15" customHeight="1">
      <c r="A20" s="87" t="s">
        <v>39</v>
      </c>
      <c r="B20" s="89" t="s">
        <v>0</v>
      </c>
      <c r="C20" s="90"/>
      <c r="D20" s="90"/>
      <c r="E20" s="112"/>
      <c r="F20" s="102" t="s">
        <v>92</v>
      </c>
      <c r="G20" s="65"/>
    </row>
    <row r="21" spans="1:10" ht="30">
      <c r="A21" s="88"/>
      <c r="B21" s="25" t="s">
        <v>3</v>
      </c>
      <c r="C21" s="25" t="s">
        <v>1</v>
      </c>
      <c r="D21" s="25" t="s">
        <v>2</v>
      </c>
      <c r="E21" s="26" t="s">
        <v>54</v>
      </c>
      <c r="F21" s="103"/>
      <c r="H21" s="9"/>
      <c r="I21" s="9"/>
      <c r="J21" s="9"/>
    </row>
    <row r="22" spans="1:10" s="9" customFormat="1" ht="15" customHeight="1">
      <c r="A22" s="91" t="s">
        <v>12</v>
      </c>
      <c r="B22" s="93">
        <f>B25+B28</f>
        <v>231.42857142857144</v>
      </c>
      <c r="C22" s="95" t="s">
        <v>4</v>
      </c>
      <c r="D22" s="93">
        <f>D25+D28</f>
        <v>755.84285714285716</v>
      </c>
      <c r="E22" s="93" t="s">
        <v>4</v>
      </c>
      <c r="F22" s="93">
        <f>F25+F28</f>
        <v>1620</v>
      </c>
    </row>
    <row r="23" spans="1:10" s="9" customFormat="1">
      <c r="A23" s="94"/>
      <c r="B23" s="94"/>
      <c r="C23" s="94"/>
      <c r="D23" s="94"/>
      <c r="E23" s="113"/>
      <c r="F23" s="94"/>
    </row>
    <row r="24" spans="1:10" s="9" customFormat="1" ht="30" customHeight="1">
      <c r="A24" s="110" t="s">
        <v>17</v>
      </c>
      <c r="B24" s="111"/>
      <c r="C24" s="111"/>
      <c r="D24" s="111"/>
      <c r="E24" s="111"/>
      <c r="F24" s="111"/>
      <c r="G24" s="3"/>
      <c r="H24" s="3"/>
      <c r="I24" s="3"/>
    </row>
    <row r="25" spans="1:10" s="3" customFormat="1" ht="15" customHeight="1">
      <c r="A25" s="46" t="s">
        <v>11</v>
      </c>
      <c r="B25" s="47">
        <f>B27+B26</f>
        <v>40</v>
      </c>
      <c r="C25" s="47" t="s">
        <v>4</v>
      </c>
      <c r="D25" s="47">
        <f>D27+D26</f>
        <v>165.2</v>
      </c>
      <c r="E25" s="48" t="s">
        <v>4</v>
      </c>
      <c r="F25" s="47">
        <f>F27+F26</f>
        <v>280</v>
      </c>
      <c r="H25"/>
      <c r="I25"/>
      <c r="J25"/>
    </row>
    <row r="26" spans="1:10">
      <c r="A26" s="1" t="s">
        <v>57</v>
      </c>
      <c r="B26" s="43">
        <v>25</v>
      </c>
      <c r="C26" s="6">
        <v>272</v>
      </c>
      <c r="D26" s="43">
        <f>C26/100*B26</f>
        <v>68</v>
      </c>
      <c r="E26" s="43"/>
      <c r="F26" s="43">
        <f>B26*$C$3</f>
        <v>175</v>
      </c>
    </row>
    <row r="27" spans="1:10">
      <c r="A27" s="1" t="s">
        <v>53</v>
      </c>
      <c r="B27" s="20">
        <v>15</v>
      </c>
      <c r="C27" s="6">
        <v>648</v>
      </c>
      <c r="D27" s="5">
        <f>C27/100*B27</f>
        <v>97.2</v>
      </c>
      <c r="E27" s="20" t="s">
        <v>4</v>
      </c>
      <c r="F27" s="5">
        <f>B27*$C$3</f>
        <v>105</v>
      </c>
      <c r="H27" s="3"/>
      <c r="I27" s="3"/>
      <c r="J27" s="3"/>
    </row>
    <row r="28" spans="1:10" s="3" customFormat="1">
      <c r="A28" s="2" t="s">
        <v>14</v>
      </c>
      <c r="B28" s="7">
        <f>SUM(B29:B36)</f>
        <v>191.42857142857144</v>
      </c>
      <c r="C28" s="8" t="s">
        <v>4</v>
      </c>
      <c r="D28" s="7">
        <f>SUM(D29:D36)</f>
        <v>590.64285714285711</v>
      </c>
      <c r="E28" s="24" t="s">
        <v>4</v>
      </c>
      <c r="F28" s="7">
        <f>SUM(F29:F36)</f>
        <v>1340</v>
      </c>
      <c r="H28"/>
      <c r="I28"/>
      <c r="J28"/>
    </row>
    <row r="29" spans="1:10">
      <c r="A29" s="1" t="s">
        <v>62</v>
      </c>
      <c r="B29" s="81">
        <v>50</v>
      </c>
      <c r="C29" s="6">
        <v>310</v>
      </c>
      <c r="D29" s="4">
        <f t="shared" ref="D29" si="0">C29/100*B29</f>
        <v>155</v>
      </c>
      <c r="E29" s="81" t="s">
        <v>4</v>
      </c>
      <c r="F29" s="81">
        <f t="shared" ref="F29" si="1">B29*$C$3</f>
        <v>350</v>
      </c>
    </row>
    <row r="30" spans="1:10">
      <c r="A30" s="22" t="s">
        <v>48</v>
      </c>
      <c r="B30" s="82">
        <f>150/7</f>
        <v>21.428571428571427</v>
      </c>
      <c r="C30" s="6">
        <v>395</v>
      </c>
      <c r="D30" s="4">
        <f t="shared" ref="D30" si="2">C30/100*B30</f>
        <v>84.642857142857139</v>
      </c>
      <c r="E30" s="50" t="s">
        <v>4</v>
      </c>
      <c r="F30" s="50">
        <f t="shared" ref="F30:F35" si="3">B30*$C$3</f>
        <v>150</v>
      </c>
    </row>
    <row r="31" spans="1:10">
      <c r="A31" s="58" t="s">
        <v>18</v>
      </c>
      <c r="B31" s="59">
        <v>6</v>
      </c>
      <c r="C31" s="59">
        <v>100</v>
      </c>
      <c r="D31" s="60">
        <f>C31/100*B31</f>
        <v>6</v>
      </c>
      <c r="E31" s="59" t="s">
        <v>4</v>
      </c>
      <c r="F31" s="59">
        <f t="shared" si="3"/>
        <v>42</v>
      </c>
    </row>
    <row r="32" spans="1:10">
      <c r="A32" s="58" t="s">
        <v>19</v>
      </c>
      <c r="B32" s="59">
        <v>1</v>
      </c>
      <c r="C32" s="59" t="s">
        <v>4</v>
      </c>
      <c r="D32" s="59" t="s">
        <v>4</v>
      </c>
      <c r="E32" s="59" t="s">
        <v>4</v>
      </c>
      <c r="F32" s="59">
        <f>B32*$C$3</f>
        <v>7</v>
      </c>
    </row>
    <row r="33" spans="1:12">
      <c r="A33" s="63" t="s">
        <v>51</v>
      </c>
      <c r="B33" s="20">
        <v>50</v>
      </c>
      <c r="C33" s="6">
        <v>254</v>
      </c>
      <c r="D33" s="4">
        <f>C33/100*B33</f>
        <v>127</v>
      </c>
      <c r="E33" s="20" t="s">
        <v>4</v>
      </c>
      <c r="F33" s="5">
        <f t="shared" si="3"/>
        <v>350</v>
      </c>
    </row>
    <row r="34" spans="1:12">
      <c r="A34" s="63" t="s">
        <v>6</v>
      </c>
      <c r="B34" s="4">
        <v>35</v>
      </c>
      <c r="C34" s="6">
        <v>370</v>
      </c>
      <c r="D34" s="4">
        <f t="shared" ref="D34" si="4">C34/100*B34</f>
        <v>129.5</v>
      </c>
      <c r="E34" s="50" t="s">
        <v>4</v>
      </c>
      <c r="F34" s="50">
        <f t="shared" si="3"/>
        <v>245</v>
      </c>
    </row>
    <row r="35" spans="1:12">
      <c r="A35" s="1" t="s">
        <v>59</v>
      </c>
      <c r="B35" s="81">
        <v>25</v>
      </c>
      <c r="C35" s="6">
        <v>354</v>
      </c>
      <c r="D35" s="4">
        <f>C35/100*B35</f>
        <v>88.5</v>
      </c>
      <c r="E35" s="81" t="s">
        <v>4</v>
      </c>
      <c r="F35" s="81">
        <f t="shared" si="3"/>
        <v>175</v>
      </c>
    </row>
    <row r="36" spans="1:12">
      <c r="A36" s="1" t="s">
        <v>7</v>
      </c>
      <c r="B36" s="20">
        <v>3</v>
      </c>
      <c r="C36" s="6" t="s">
        <v>4</v>
      </c>
      <c r="D36" s="5" t="s">
        <v>4</v>
      </c>
      <c r="E36" s="20" t="s">
        <v>4</v>
      </c>
      <c r="F36" s="5">
        <f>B36*$C$3</f>
        <v>21</v>
      </c>
    </row>
    <row r="39" spans="1:12" ht="15" customHeight="1">
      <c r="A39" s="87" t="s">
        <v>39</v>
      </c>
      <c r="B39" s="89" t="s">
        <v>0</v>
      </c>
      <c r="C39" s="90"/>
      <c r="D39" s="90"/>
      <c r="E39" s="27"/>
      <c r="F39" s="102" t="s">
        <v>92</v>
      </c>
    </row>
    <row r="40" spans="1:12" ht="30">
      <c r="A40" s="88"/>
      <c r="B40" s="18" t="s">
        <v>3</v>
      </c>
      <c r="C40" s="18" t="s">
        <v>1</v>
      </c>
      <c r="D40" s="18" t="s">
        <v>2</v>
      </c>
      <c r="E40" s="26" t="s">
        <v>54</v>
      </c>
      <c r="F40" s="103"/>
    </row>
    <row r="41" spans="1:12" s="9" customFormat="1" ht="15" customHeight="1">
      <c r="A41" s="91" t="s">
        <v>33</v>
      </c>
      <c r="B41" s="93">
        <f>B43+B52+B56+B62</f>
        <v>631.42857142857144</v>
      </c>
      <c r="C41" s="95" t="s">
        <v>4</v>
      </c>
      <c r="D41" s="93">
        <f>D43+D52+D56+D62</f>
        <v>2233.292857142857</v>
      </c>
      <c r="E41" s="93" t="s">
        <v>4</v>
      </c>
      <c r="F41" s="93">
        <f>F43+F52+F56+F62</f>
        <v>4340</v>
      </c>
    </row>
    <row r="42" spans="1:12" s="9" customFormat="1">
      <c r="A42" s="92"/>
      <c r="B42" s="92"/>
      <c r="C42" s="92"/>
      <c r="D42" s="114"/>
      <c r="E42" s="114"/>
      <c r="F42" s="92"/>
      <c r="H42"/>
      <c r="I42"/>
    </row>
    <row r="43" spans="1:12">
      <c r="A43" s="2" t="s">
        <v>34</v>
      </c>
      <c r="B43" s="7">
        <f>SUM(B44:B49,B50:B51)</f>
        <v>222</v>
      </c>
      <c r="C43" s="8" t="s">
        <v>4</v>
      </c>
      <c r="D43" s="7">
        <f>SUM(D44:D51)</f>
        <v>761.8</v>
      </c>
      <c r="E43" s="24">
        <f>D43/D41</f>
        <v>0.3411106597880772</v>
      </c>
      <c r="F43" s="7">
        <f>SUM(F44:F51)</f>
        <v>1514</v>
      </c>
      <c r="H43" s="3"/>
      <c r="I43" s="3"/>
    </row>
    <row r="44" spans="1:12" s="3" customFormat="1">
      <c r="A44" s="22" t="s">
        <v>49</v>
      </c>
      <c r="B44" s="23">
        <v>50</v>
      </c>
      <c r="C44" s="6">
        <v>308</v>
      </c>
      <c r="D44" s="23">
        <f t="shared" ref="D44:D49" si="5">C44/100*B44</f>
        <v>154</v>
      </c>
      <c r="E44" s="6" t="s">
        <v>4</v>
      </c>
      <c r="F44" s="6">
        <f t="shared" ref="F44:F50" si="6">B44*$C$3</f>
        <v>350</v>
      </c>
      <c r="G44"/>
      <c r="H44"/>
      <c r="I44"/>
    </row>
    <row r="45" spans="1:12">
      <c r="A45" s="1" t="s">
        <v>66</v>
      </c>
      <c r="B45" s="4">
        <v>25</v>
      </c>
      <c r="C45" s="6">
        <v>270</v>
      </c>
      <c r="D45" s="4">
        <f t="shared" si="5"/>
        <v>67.5</v>
      </c>
      <c r="E45" s="20" t="s">
        <v>4</v>
      </c>
      <c r="F45" s="5">
        <f t="shared" si="6"/>
        <v>175</v>
      </c>
    </row>
    <row r="46" spans="1:12">
      <c r="A46" s="1" t="s">
        <v>9</v>
      </c>
      <c r="B46" s="4">
        <v>15</v>
      </c>
      <c r="C46" s="6">
        <v>460</v>
      </c>
      <c r="D46" s="4">
        <f t="shared" si="5"/>
        <v>69</v>
      </c>
      <c r="E46" s="20" t="s">
        <v>4</v>
      </c>
      <c r="F46" s="5">
        <f t="shared" si="6"/>
        <v>105</v>
      </c>
    </row>
    <row r="47" spans="1:12">
      <c r="A47" s="63" t="s">
        <v>51</v>
      </c>
      <c r="B47" s="4">
        <v>40</v>
      </c>
      <c r="C47" s="6">
        <v>254</v>
      </c>
      <c r="D47" s="4">
        <f t="shared" si="5"/>
        <v>101.6</v>
      </c>
      <c r="E47" s="20" t="s">
        <v>4</v>
      </c>
      <c r="F47" s="5">
        <f t="shared" si="6"/>
        <v>280</v>
      </c>
    </row>
    <row r="48" spans="1:12">
      <c r="A48" s="63" t="s">
        <v>6</v>
      </c>
      <c r="B48" s="4">
        <v>45</v>
      </c>
      <c r="C48" s="6">
        <v>370</v>
      </c>
      <c r="D48" s="4">
        <f t="shared" si="5"/>
        <v>166.5</v>
      </c>
      <c r="E48" s="20" t="s">
        <v>4</v>
      </c>
      <c r="F48" s="5">
        <f t="shared" si="6"/>
        <v>315</v>
      </c>
      <c r="H48" s="109" t="s">
        <v>67</v>
      </c>
      <c r="I48" s="52" t="s">
        <v>39</v>
      </c>
      <c r="J48" s="51" t="s">
        <v>3</v>
      </c>
      <c r="K48" s="51" t="s">
        <v>1</v>
      </c>
      <c r="L48" s="51" t="s">
        <v>2</v>
      </c>
    </row>
    <row r="49" spans="1:12">
      <c r="A49" s="63" t="s">
        <v>91</v>
      </c>
      <c r="B49" s="55">
        <v>40</v>
      </c>
      <c r="C49" s="56">
        <v>471</v>
      </c>
      <c r="D49" s="55">
        <f t="shared" si="5"/>
        <v>188.4</v>
      </c>
      <c r="E49" s="56" t="s">
        <v>4</v>
      </c>
      <c r="F49" s="56">
        <f>B49*6</f>
        <v>240</v>
      </c>
      <c r="H49" s="109"/>
      <c r="I49" s="63" t="s">
        <v>6</v>
      </c>
      <c r="J49" s="4">
        <v>25</v>
      </c>
      <c r="K49" s="6">
        <v>370</v>
      </c>
      <c r="L49" s="4">
        <f t="shared" ref="L49" si="7">K49/100*J49</f>
        <v>92.5</v>
      </c>
    </row>
    <row r="50" spans="1:12">
      <c r="A50" s="1" t="s">
        <v>7</v>
      </c>
      <c r="B50" s="4">
        <v>3</v>
      </c>
      <c r="C50" s="6" t="s">
        <v>4</v>
      </c>
      <c r="D50" s="4" t="s">
        <v>4</v>
      </c>
      <c r="E50" s="20" t="s">
        <v>4</v>
      </c>
      <c r="F50" s="5">
        <f t="shared" si="6"/>
        <v>21</v>
      </c>
      <c r="H50" s="109"/>
      <c r="I50" s="1" t="s">
        <v>53</v>
      </c>
      <c r="J50" s="50">
        <v>15</v>
      </c>
      <c r="K50" s="6">
        <v>648</v>
      </c>
      <c r="L50" s="50">
        <f>K50/100*J50</f>
        <v>97.2</v>
      </c>
    </row>
    <row r="51" spans="1:12">
      <c r="A51" s="1" t="s">
        <v>8</v>
      </c>
      <c r="B51" s="4">
        <v>4</v>
      </c>
      <c r="C51" s="6">
        <v>370</v>
      </c>
      <c r="D51" s="4">
        <f>C51/100*B51</f>
        <v>14.8</v>
      </c>
      <c r="E51" s="20" t="s">
        <v>4</v>
      </c>
      <c r="F51" s="20">
        <f t="shared" ref="F51" si="8">B51*$C$3</f>
        <v>28</v>
      </c>
      <c r="L51" s="57">
        <f>SUM(L49:L50)</f>
        <v>189.7</v>
      </c>
    </row>
    <row r="52" spans="1:12" ht="15" customHeight="1">
      <c r="A52" s="2" t="s">
        <v>11</v>
      </c>
      <c r="B52" s="7">
        <f>SUM(B53:B55)</f>
        <v>70</v>
      </c>
      <c r="C52" s="8" t="s">
        <v>4</v>
      </c>
      <c r="D52" s="7">
        <f>SUM(D53:D55)</f>
        <v>258.75</v>
      </c>
      <c r="E52" s="24">
        <f>D52/D41</f>
        <v>0.11586030876892225</v>
      </c>
      <c r="F52" s="7">
        <f>SUM(F53:F55)</f>
        <v>490</v>
      </c>
      <c r="H52" s="3"/>
      <c r="I52" s="3"/>
    </row>
    <row r="53" spans="1:12" s="3" customFormat="1">
      <c r="A53" s="1" t="s">
        <v>66</v>
      </c>
      <c r="B53" s="4">
        <v>20</v>
      </c>
      <c r="C53" s="6">
        <v>270</v>
      </c>
      <c r="D53" s="4">
        <f>C53/100*B53</f>
        <v>54</v>
      </c>
      <c r="E53" s="43" t="s">
        <v>4</v>
      </c>
      <c r="F53" s="43">
        <f>B53*$C$3</f>
        <v>140</v>
      </c>
      <c r="H53"/>
      <c r="I53"/>
    </row>
    <row r="54" spans="1:12" s="3" customFormat="1">
      <c r="A54" s="1" t="s">
        <v>57</v>
      </c>
      <c r="B54" s="81">
        <v>25</v>
      </c>
      <c r="C54" s="6">
        <v>272</v>
      </c>
      <c r="D54" s="81">
        <f>C54/100*B54</f>
        <v>68</v>
      </c>
      <c r="E54" s="81"/>
      <c r="F54" s="81">
        <f>B54*$C$3</f>
        <v>175</v>
      </c>
      <c r="H54"/>
      <c r="I54"/>
    </row>
    <row r="55" spans="1:12">
      <c r="A55" s="1" t="s">
        <v>68</v>
      </c>
      <c r="B55" s="4">
        <v>25</v>
      </c>
      <c r="C55" s="6">
        <v>547</v>
      </c>
      <c r="D55" s="4">
        <f>C55/100*B55</f>
        <v>136.75</v>
      </c>
      <c r="E55" s="20" t="s">
        <v>4</v>
      </c>
      <c r="F55" s="5">
        <f t="shared" ref="F55:F61" si="9">B55*$C$3</f>
        <v>175</v>
      </c>
    </row>
    <row r="56" spans="1:12" ht="15" customHeight="1">
      <c r="A56" s="2" t="s">
        <v>13</v>
      </c>
      <c r="B56" s="8">
        <f>SUM(B57:B61)</f>
        <v>153</v>
      </c>
      <c r="C56" s="8" t="s">
        <v>4</v>
      </c>
      <c r="D56" s="7">
        <f>SUM(D57:D61)</f>
        <v>545</v>
      </c>
      <c r="E56" s="24">
        <f>D56/D41</f>
        <v>0.24403427354227103</v>
      </c>
      <c r="F56" s="8">
        <f>SUM(F57:F61)</f>
        <v>1031</v>
      </c>
      <c r="H56" s="3"/>
      <c r="I56" s="3"/>
    </row>
    <row r="57" spans="1:12" s="3" customFormat="1">
      <c r="A57" s="63" t="s">
        <v>51</v>
      </c>
      <c r="B57" s="20">
        <v>40</v>
      </c>
      <c r="C57" s="6">
        <v>254</v>
      </c>
      <c r="D57" s="4">
        <f>C57/100*B57</f>
        <v>101.6</v>
      </c>
      <c r="E57" s="20" t="s">
        <v>4</v>
      </c>
      <c r="F57" s="5">
        <f t="shared" si="9"/>
        <v>280</v>
      </c>
      <c r="I57"/>
    </row>
    <row r="58" spans="1:12">
      <c r="A58" s="63" t="s">
        <v>91</v>
      </c>
      <c r="B58" s="56">
        <v>40</v>
      </c>
      <c r="C58" s="56">
        <v>471</v>
      </c>
      <c r="D58" s="55">
        <f>C58/100*B58</f>
        <v>188.4</v>
      </c>
      <c r="E58" s="56" t="s">
        <v>4</v>
      </c>
      <c r="F58" s="56">
        <f>B58*6</f>
        <v>240</v>
      </c>
      <c r="H58" s="109" t="s">
        <v>67</v>
      </c>
      <c r="I58" s="52" t="s">
        <v>39</v>
      </c>
      <c r="J58" s="51" t="s">
        <v>3</v>
      </c>
      <c r="K58" s="51" t="s">
        <v>1</v>
      </c>
      <c r="L58" s="51" t="s">
        <v>2</v>
      </c>
    </row>
    <row r="59" spans="1:12">
      <c r="A59" s="63" t="s">
        <v>6</v>
      </c>
      <c r="B59" s="20">
        <v>45</v>
      </c>
      <c r="C59" s="6">
        <v>370</v>
      </c>
      <c r="D59" s="4">
        <f>C59/100*B59</f>
        <v>166.5</v>
      </c>
      <c r="E59" s="20" t="s">
        <v>4</v>
      </c>
      <c r="F59" s="20">
        <f t="shared" ref="F59:F60" si="10">B59*$C$3</f>
        <v>315</v>
      </c>
      <c r="H59" s="109"/>
      <c r="I59" s="63" t="s">
        <v>6</v>
      </c>
      <c r="J59" s="4">
        <v>25</v>
      </c>
      <c r="K59" s="6">
        <v>370</v>
      </c>
      <c r="L59" s="4">
        <f t="shared" ref="L59" si="11">K59/100*J59</f>
        <v>92.5</v>
      </c>
    </row>
    <row r="60" spans="1:12">
      <c r="A60" s="1" t="s">
        <v>59</v>
      </c>
      <c r="B60" s="81">
        <v>25</v>
      </c>
      <c r="C60" s="6">
        <v>354</v>
      </c>
      <c r="D60" s="4">
        <f>C60/100*B60</f>
        <v>88.5</v>
      </c>
      <c r="E60" s="81" t="s">
        <v>4</v>
      </c>
      <c r="F60" s="81">
        <f t="shared" si="10"/>
        <v>175</v>
      </c>
      <c r="H60" s="109"/>
      <c r="I60" s="1" t="s">
        <v>69</v>
      </c>
      <c r="J60" s="50">
        <v>17</v>
      </c>
      <c r="K60" s="6">
        <v>548</v>
      </c>
      <c r="L60" s="50">
        <f>K60/100*J60</f>
        <v>93.160000000000011</v>
      </c>
    </row>
    <row r="61" spans="1:12">
      <c r="A61" s="1" t="s">
        <v>7</v>
      </c>
      <c r="B61" s="20">
        <v>3</v>
      </c>
      <c r="C61" s="17" t="s">
        <v>4</v>
      </c>
      <c r="D61" s="4" t="s">
        <v>4</v>
      </c>
      <c r="E61" s="20" t="s">
        <v>4</v>
      </c>
      <c r="F61" s="50">
        <f t="shared" si="9"/>
        <v>21</v>
      </c>
      <c r="L61" s="57">
        <f>SUM(L59:L60)</f>
        <v>185.66000000000003</v>
      </c>
    </row>
    <row r="62" spans="1:12">
      <c r="A62" s="2" t="s">
        <v>14</v>
      </c>
      <c r="B62" s="7">
        <f>SUM(B63:B70)</f>
        <v>186.42857142857144</v>
      </c>
      <c r="C62" s="8" t="s">
        <v>4</v>
      </c>
      <c r="D62" s="7">
        <f>SUM(D63:D70)</f>
        <v>667.74285714285713</v>
      </c>
      <c r="E62" s="24">
        <f>D62/D41</f>
        <v>0.29899475790072955</v>
      </c>
      <c r="F62" s="7">
        <f>SUM(F63:F70)</f>
        <v>1305</v>
      </c>
      <c r="H62" s="3"/>
      <c r="I62" s="3"/>
    </row>
    <row r="63" spans="1:12" s="3" customFormat="1">
      <c r="A63" s="1" t="s">
        <v>47</v>
      </c>
      <c r="B63" s="4">
        <v>50</v>
      </c>
      <c r="C63" s="6">
        <v>360</v>
      </c>
      <c r="D63" s="4">
        <f>C63/100*B63</f>
        <v>180</v>
      </c>
      <c r="E63" s="20" t="s">
        <v>4</v>
      </c>
      <c r="F63" s="5">
        <f t="shared" ref="F63:F70" si="12">B63*$C$3</f>
        <v>350</v>
      </c>
      <c r="H63"/>
      <c r="I63"/>
    </row>
    <row r="64" spans="1:12" s="35" customFormat="1">
      <c r="A64" s="22" t="s">
        <v>48</v>
      </c>
      <c r="B64" s="82">
        <f>150/7</f>
        <v>21.428571428571427</v>
      </c>
      <c r="C64" s="6">
        <v>395</v>
      </c>
      <c r="D64" s="4">
        <f t="shared" ref="D64" si="13">C64/100*B64</f>
        <v>84.642857142857139</v>
      </c>
      <c r="E64" s="50" t="s">
        <v>4</v>
      </c>
      <c r="F64" s="50">
        <f t="shared" si="12"/>
        <v>150</v>
      </c>
      <c r="G64"/>
      <c r="H64" s="36"/>
      <c r="I64" s="36"/>
    </row>
    <row r="65" spans="1:9" s="3" customFormat="1">
      <c r="A65" s="58" t="s">
        <v>18</v>
      </c>
      <c r="B65" s="59">
        <v>6</v>
      </c>
      <c r="C65" s="59">
        <v>100</v>
      </c>
      <c r="D65" s="60">
        <f>C65/100*B65</f>
        <v>6</v>
      </c>
      <c r="E65" s="59" t="s">
        <v>4</v>
      </c>
      <c r="F65" s="59">
        <f t="shared" si="12"/>
        <v>42</v>
      </c>
      <c r="H65"/>
      <c r="I65"/>
    </row>
    <row r="66" spans="1:9" s="3" customFormat="1">
      <c r="A66" s="58" t="s">
        <v>19</v>
      </c>
      <c r="B66" s="59">
        <v>1</v>
      </c>
      <c r="C66" s="59" t="s">
        <v>4</v>
      </c>
      <c r="D66" s="60" t="s">
        <v>4</v>
      </c>
      <c r="E66" s="59" t="s">
        <v>4</v>
      </c>
      <c r="F66" s="59">
        <f>B66*$C$3</f>
        <v>7</v>
      </c>
      <c r="H66"/>
      <c r="I66"/>
    </row>
    <row r="67" spans="1:9" s="3" customFormat="1">
      <c r="A67" s="63" t="s">
        <v>51</v>
      </c>
      <c r="B67" s="20">
        <v>40</v>
      </c>
      <c r="C67" s="6">
        <v>254</v>
      </c>
      <c r="D67" s="4">
        <f>C67/100*B67</f>
        <v>101.6</v>
      </c>
      <c r="E67" s="20" t="s">
        <v>4</v>
      </c>
      <c r="F67" s="5">
        <f t="shared" si="12"/>
        <v>280</v>
      </c>
      <c r="H67"/>
      <c r="I67"/>
    </row>
    <row r="68" spans="1:9" s="3" customFormat="1">
      <c r="A68" s="1" t="s">
        <v>7</v>
      </c>
      <c r="B68" s="20">
        <v>3</v>
      </c>
      <c r="C68" s="6" t="s">
        <v>4</v>
      </c>
      <c r="D68" s="4" t="s">
        <v>4</v>
      </c>
      <c r="E68" s="20" t="s">
        <v>4</v>
      </c>
      <c r="F68" s="5">
        <f>B68*$C$3</f>
        <v>21</v>
      </c>
      <c r="H68"/>
      <c r="I68"/>
    </row>
    <row r="69" spans="1:9" s="3" customFormat="1">
      <c r="A69" s="63" t="s">
        <v>6</v>
      </c>
      <c r="B69" s="4">
        <v>45</v>
      </c>
      <c r="C69" s="6">
        <v>370</v>
      </c>
      <c r="D69" s="4">
        <f t="shared" ref="D69" si="14">C69/100*B69</f>
        <v>166.5</v>
      </c>
      <c r="E69" s="81" t="s">
        <v>4</v>
      </c>
      <c r="F69" s="81">
        <f t="shared" ref="F69" si="15">B69*$C$3</f>
        <v>315</v>
      </c>
      <c r="H69"/>
      <c r="I69"/>
    </row>
    <row r="70" spans="1:9" s="3" customFormat="1">
      <c r="A70" s="1" t="s">
        <v>58</v>
      </c>
      <c r="B70" s="81">
        <v>20</v>
      </c>
      <c r="C70" s="6">
        <v>645</v>
      </c>
      <c r="D70" s="4">
        <f>C70/100*B70</f>
        <v>129</v>
      </c>
      <c r="E70" s="20" t="s">
        <v>4</v>
      </c>
      <c r="F70" s="5">
        <f t="shared" si="12"/>
        <v>140</v>
      </c>
      <c r="H70"/>
      <c r="I70"/>
    </row>
    <row r="72" spans="1:9" ht="15" customHeight="1">
      <c r="A72" s="87" t="s">
        <v>39</v>
      </c>
      <c r="B72" s="89" t="s">
        <v>0</v>
      </c>
      <c r="C72" s="90"/>
      <c r="D72" s="90"/>
      <c r="E72" s="27"/>
      <c r="F72" s="102" t="s">
        <v>92</v>
      </c>
    </row>
    <row r="73" spans="1:9" ht="30">
      <c r="A73" s="88"/>
      <c r="B73" s="18" t="s">
        <v>3</v>
      </c>
      <c r="C73" s="18" t="s">
        <v>1</v>
      </c>
      <c r="D73" s="18" t="s">
        <v>2</v>
      </c>
      <c r="E73" s="26" t="s">
        <v>54</v>
      </c>
      <c r="F73" s="103"/>
    </row>
    <row r="74" spans="1:9" ht="15" customHeight="1">
      <c r="A74" s="91" t="s">
        <v>37</v>
      </c>
      <c r="B74" s="93">
        <f>B76+B86+B90+B96</f>
        <v>641.42857142857144</v>
      </c>
      <c r="C74" s="95" t="s">
        <v>4</v>
      </c>
      <c r="D74" s="93">
        <f>D76+D86+D90+D96</f>
        <v>2366.0428571428574</v>
      </c>
      <c r="E74" s="93" t="s">
        <v>4</v>
      </c>
      <c r="F74" s="93">
        <f>F76+F86+F90+F96</f>
        <v>4410</v>
      </c>
    </row>
    <row r="75" spans="1:9">
      <c r="A75" s="92"/>
      <c r="B75" s="92"/>
      <c r="C75" s="92"/>
      <c r="D75" s="92"/>
      <c r="E75" s="114"/>
      <c r="F75" s="92"/>
    </row>
    <row r="76" spans="1:9">
      <c r="A76" s="2" t="s">
        <v>34</v>
      </c>
      <c r="B76" s="7">
        <f>SUM(B77:B85)</f>
        <v>237</v>
      </c>
      <c r="C76" s="8" t="s">
        <v>4</v>
      </c>
      <c r="D76" s="7">
        <f>SUM(D77:D85)</f>
        <v>844.84999999999991</v>
      </c>
      <c r="E76" s="24">
        <f>D76/D74</f>
        <v>0.35707299107008078</v>
      </c>
      <c r="F76" s="7">
        <f>SUM(F77:F85)</f>
        <v>1624</v>
      </c>
    </row>
    <row r="77" spans="1:9" s="3" customFormat="1">
      <c r="A77" s="22" t="s">
        <v>70</v>
      </c>
      <c r="B77" s="23">
        <v>50</v>
      </c>
      <c r="C77" s="6">
        <v>308</v>
      </c>
      <c r="D77" s="23">
        <f t="shared" ref="D77" si="16">C77/100*B77</f>
        <v>154</v>
      </c>
      <c r="E77" s="6" t="s">
        <v>4</v>
      </c>
      <c r="F77" s="6">
        <f t="shared" ref="F77" si="17">B77*$C$3</f>
        <v>350</v>
      </c>
      <c r="G77"/>
      <c r="H77"/>
      <c r="I77"/>
    </row>
    <row r="78" spans="1:9">
      <c r="A78" s="1" t="s">
        <v>66</v>
      </c>
      <c r="B78" s="4">
        <v>25</v>
      </c>
      <c r="C78" s="6">
        <v>270</v>
      </c>
      <c r="D78" s="4">
        <f t="shared" ref="D78:D85" si="18">C78/100*B78</f>
        <v>67.5</v>
      </c>
      <c r="E78" s="20" t="s">
        <v>4</v>
      </c>
      <c r="F78" s="6">
        <f t="shared" ref="F78:F85" si="19">B78*$C$3</f>
        <v>175</v>
      </c>
    </row>
    <row r="79" spans="1:9">
      <c r="A79" s="1" t="s">
        <v>9</v>
      </c>
      <c r="B79" s="23">
        <v>15</v>
      </c>
      <c r="C79" s="6">
        <v>460</v>
      </c>
      <c r="D79" s="23">
        <f t="shared" si="18"/>
        <v>69</v>
      </c>
      <c r="E79" s="6" t="s">
        <v>4</v>
      </c>
      <c r="F79" s="6">
        <f t="shared" si="19"/>
        <v>105</v>
      </c>
    </row>
    <row r="80" spans="1:9">
      <c r="A80" s="22" t="s">
        <v>46</v>
      </c>
      <c r="B80" s="23">
        <v>40</v>
      </c>
      <c r="C80" s="6">
        <v>397</v>
      </c>
      <c r="D80" s="23">
        <f t="shared" si="18"/>
        <v>158.80000000000001</v>
      </c>
      <c r="E80" s="6" t="s">
        <v>4</v>
      </c>
      <c r="F80" s="6">
        <f t="shared" si="19"/>
        <v>280</v>
      </c>
    </row>
    <row r="81" spans="1:12">
      <c r="A81" s="63" t="s">
        <v>6</v>
      </c>
      <c r="B81" s="23">
        <v>35</v>
      </c>
      <c r="C81" s="6">
        <v>370</v>
      </c>
      <c r="D81" s="23">
        <f t="shared" si="18"/>
        <v>129.5</v>
      </c>
      <c r="E81" s="6" t="s">
        <v>4</v>
      </c>
      <c r="F81" s="6">
        <f t="shared" si="19"/>
        <v>245</v>
      </c>
      <c r="H81" s="109" t="s">
        <v>67</v>
      </c>
      <c r="I81" s="52" t="s">
        <v>39</v>
      </c>
      <c r="J81" s="51" t="s">
        <v>3</v>
      </c>
      <c r="K81" s="51" t="s">
        <v>1</v>
      </c>
      <c r="L81" s="51" t="s">
        <v>2</v>
      </c>
    </row>
    <row r="82" spans="1:12">
      <c r="A82" s="63" t="s">
        <v>91</v>
      </c>
      <c r="B82" s="23">
        <v>35</v>
      </c>
      <c r="C82" s="6">
        <v>471</v>
      </c>
      <c r="D82" s="23">
        <f t="shared" si="18"/>
        <v>164.85</v>
      </c>
      <c r="E82" s="6" t="s">
        <v>4</v>
      </c>
      <c r="F82" s="6">
        <f>B82*6</f>
        <v>210</v>
      </c>
      <c r="H82" s="109"/>
      <c r="I82" s="63" t="s">
        <v>6</v>
      </c>
      <c r="J82" s="4">
        <v>20</v>
      </c>
      <c r="K82" s="6">
        <v>370</v>
      </c>
      <c r="L82" s="4">
        <f t="shared" ref="L82" si="20">K82/100*J82</f>
        <v>74</v>
      </c>
    </row>
    <row r="83" spans="1:12">
      <c r="A83" s="1" t="s">
        <v>7</v>
      </c>
      <c r="B83" s="23">
        <v>3</v>
      </c>
      <c r="C83" s="6" t="s">
        <v>4</v>
      </c>
      <c r="D83" s="23" t="s">
        <v>4</v>
      </c>
      <c r="E83" s="6" t="s">
        <v>4</v>
      </c>
      <c r="F83" s="6">
        <f t="shared" si="19"/>
        <v>21</v>
      </c>
      <c r="H83" s="109"/>
      <c r="I83" s="1" t="s">
        <v>58</v>
      </c>
      <c r="J83" s="50">
        <v>14</v>
      </c>
      <c r="K83" s="6">
        <v>645</v>
      </c>
      <c r="L83" s="4">
        <f>K83/100*J83</f>
        <v>90.3</v>
      </c>
    </row>
    <row r="84" spans="1:12">
      <c r="A84" s="1" t="s">
        <v>73</v>
      </c>
      <c r="B84" s="4">
        <v>30</v>
      </c>
      <c r="C84" s="6">
        <v>288</v>
      </c>
      <c r="D84" s="4">
        <f>C84/100*B84</f>
        <v>86.399999999999991</v>
      </c>
      <c r="E84" s="81" t="s">
        <v>4</v>
      </c>
      <c r="F84" s="81">
        <f t="shared" ref="F84" si="21">B84*$C$3</f>
        <v>210</v>
      </c>
      <c r="H84" s="84"/>
      <c r="I84" s="11"/>
      <c r="J84" s="10"/>
      <c r="K84" s="85"/>
      <c r="L84" s="86"/>
    </row>
    <row r="85" spans="1:12">
      <c r="A85" s="1" t="s">
        <v>8</v>
      </c>
      <c r="B85" s="23">
        <v>4</v>
      </c>
      <c r="C85" s="6">
        <v>370</v>
      </c>
      <c r="D85" s="23">
        <f t="shared" si="18"/>
        <v>14.8</v>
      </c>
      <c r="E85" s="6" t="s">
        <v>4</v>
      </c>
      <c r="F85" s="6">
        <f t="shared" si="19"/>
        <v>28</v>
      </c>
      <c r="L85" s="57">
        <f>SUM(L82:L83)</f>
        <v>164.3</v>
      </c>
    </row>
    <row r="86" spans="1:12">
      <c r="A86" s="2" t="s">
        <v>11</v>
      </c>
      <c r="B86" s="8">
        <f>SUM(B87:B89)</f>
        <v>65</v>
      </c>
      <c r="C86" s="8" t="s">
        <v>4</v>
      </c>
      <c r="D86" s="8">
        <f>SUM(D87:D89)</f>
        <v>233.40000000000003</v>
      </c>
      <c r="E86" s="24">
        <f>D86/D74</f>
        <v>9.8645719495480705E-2</v>
      </c>
      <c r="F86" s="8">
        <f>SUM(F87:F89)</f>
        <v>455</v>
      </c>
    </row>
    <row r="87" spans="1:12">
      <c r="A87" s="1" t="s">
        <v>52</v>
      </c>
      <c r="B87" s="50">
        <v>20</v>
      </c>
      <c r="C87" s="6">
        <v>273</v>
      </c>
      <c r="D87" s="50">
        <f>C87/100*B87</f>
        <v>54.6</v>
      </c>
      <c r="E87" s="50" t="s">
        <v>4</v>
      </c>
      <c r="F87" s="50">
        <f>B87*$C$3</f>
        <v>140</v>
      </c>
    </row>
    <row r="88" spans="1:12">
      <c r="A88" s="1" t="s">
        <v>53</v>
      </c>
      <c r="B88" s="50">
        <v>15</v>
      </c>
      <c r="C88" s="6">
        <v>648</v>
      </c>
      <c r="D88" s="50">
        <f>C88/100*B88</f>
        <v>97.2</v>
      </c>
      <c r="E88" s="20" t="s">
        <v>4</v>
      </c>
      <c r="F88" s="20">
        <f t="shared" ref="F88:F104" si="22">B88*$C$3</f>
        <v>105</v>
      </c>
    </row>
    <row r="89" spans="1:12">
      <c r="A89" s="1" t="s">
        <v>57</v>
      </c>
      <c r="B89" s="20">
        <v>30</v>
      </c>
      <c r="C89" s="49">
        <v>272</v>
      </c>
      <c r="D89" s="4">
        <f>C89/100*B89</f>
        <v>81.600000000000009</v>
      </c>
      <c r="E89" s="20" t="s">
        <v>4</v>
      </c>
      <c r="F89" s="20">
        <f t="shared" si="22"/>
        <v>210</v>
      </c>
    </row>
    <row r="90" spans="1:12">
      <c r="A90" s="2" t="s">
        <v>13</v>
      </c>
      <c r="B90" s="8">
        <f>SUM(B91:B95)</f>
        <v>158</v>
      </c>
      <c r="C90" s="8" t="s">
        <v>4</v>
      </c>
      <c r="D90" s="8">
        <f>SUM(D91:D95)</f>
        <v>625.75</v>
      </c>
      <c r="E90" s="24">
        <f>D90/D74</f>
        <v>0.26447111814180396</v>
      </c>
      <c r="F90" s="8">
        <f>SUM(F91:F95)</f>
        <v>1061</v>
      </c>
    </row>
    <row r="91" spans="1:12">
      <c r="A91" s="54" t="s">
        <v>46</v>
      </c>
      <c r="B91" s="6">
        <v>40</v>
      </c>
      <c r="C91" s="6">
        <v>397</v>
      </c>
      <c r="D91" s="23">
        <f>C91/100*B91</f>
        <v>158.80000000000001</v>
      </c>
      <c r="E91" s="6" t="s">
        <v>4</v>
      </c>
      <c r="F91" s="6">
        <f t="shared" si="22"/>
        <v>280</v>
      </c>
    </row>
    <row r="92" spans="1:12">
      <c r="A92" s="63" t="s">
        <v>91</v>
      </c>
      <c r="B92" s="6">
        <v>45</v>
      </c>
      <c r="C92" s="6">
        <v>471</v>
      </c>
      <c r="D92" s="23">
        <f t="shared" ref="D92:D103" si="23">C92/100*B92</f>
        <v>211.95</v>
      </c>
      <c r="E92" s="6" t="s">
        <v>4</v>
      </c>
      <c r="F92" s="6">
        <f>B92*6</f>
        <v>270</v>
      </c>
      <c r="H92" s="109" t="s">
        <v>67</v>
      </c>
      <c r="I92" s="52" t="s">
        <v>39</v>
      </c>
      <c r="J92" s="51" t="s">
        <v>3</v>
      </c>
      <c r="K92" s="51" t="s">
        <v>1</v>
      </c>
      <c r="L92" s="51" t="s">
        <v>2</v>
      </c>
    </row>
    <row r="93" spans="1:12">
      <c r="A93" s="63" t="s">
        <v>6</v>
      </c>
      <c r="B93" s="6">
        <v>45</v>
      </c>
      <c r="C93" s="6">
        <v>370</v>
      </c>
      <c r="D93" s="23">
        <f t="shared" si="23"/>
        <v>166.5</v>
      </c>
      <c r="E93" s="6" t="s">
        <v>4</v>
      </c>
      <c r="F93" s="6">
        <f t="shared" si="22"/>
        <v>315</v>
      </c>
      <c r="H93" s="109"/>
      <c r="I93" s="63" t="s">
        <v>6</v>
      </c>
      <c r="J93" s="4">
        <v>30</v>
      </c>
      <c r="K93" s="6">
        <v>370</v>
      </c>
      <c r="L93" s="4">
        <f t="shared" ref="L93" si="24">K93/100*J93</f>
        <v>111</v>
      </c>
    </row>
    <row r="94" spans="1:12">
      <c r="A94" s="1" t="s">
        <v>59</v>
      </c>
      <c r="B94" s="81">
        <v>25</v>
      </c>
      <c r="C94" s="6">
        <v>354</v>
      </c>
      <c r="D94" s="4">
        <f>C94/100*B94</f>
        <v>88.5</v>
      </c>
      <c r="E94" s="81" t="s">
        <v>4</v>
      </c>
      <c r="F94" s="81">
        <f t="shared" si="22"/>
        <v>175</v>
      </c>
      <c r="H94" s="109"/>
      <c r="I94" s="1" t="s">
        <v>53</v>
      </c>
      <c r="J94" s="50">
        <v>16</v>
      </c>
      <c r="K94" s="6">
        <v>648</v>
      </c>
      <c r="L94" s="50">
        <f>K94/100*J94</f>
        <v>103.68</v>
      </c>
    </row>
    <row r="95" spans="1:12">
      <c r="A95" s="1" t="s">
        <v>7</v>
      </c>
      <c r="B95" s="20">
        <v>3</v>
      </c>
      <c r="C95" s="20" t="s">
        <v>4</v>
      </c>
      <c r="D95" s="4" t="s">
        <v>4</v>
      </c>
      <c r="E95" s="20" t="s">
        <v>4</v>
      </c>
      <c r="F95" s="20">
        <f t="shared" si="22"/>
        <v>21</v>
      </c>
      <c r="L95" s="57">
        <f>SUM(L93:L94)</f>
        <v>214.68</v>
      </c>
    </row>
    <row r="96" spans="1:12">
      <c r="A96" s="2" t="s">
        <v>14</v>
      </c>
      <c r="B96" s="8">
        <f>SUM(B97:B104)</f>
        <v>181.42857142857144</v>
      </c>
      <c r="C96" s="8" t="s">
        <v>4</v>
      </c>
      <c r="D96" s="8">
        <f>SUM(D97:D104)</f>
        <v>662.0428571428572</v>
      </c>
      <c r="E96" s="42">
        <f>D96/D74</f>
        <v>0.27981017129263447</v>
      </c>
      <c r="F96" s="8">
        <f>SUM(F97:F104)</f>
        <v>1270</v>
      </c>
    </row>
    <row r="97" spans="1:9">
      <c r="A97" s="1" t="s">
        <v>62</v>
      </c>
      <c r="B97" s="20">
        <v>50</v>
      </c>
      <c r="C97" s="6">
        <v>310</v>
      </c>
      <c r="D97" s="4">
        <f t="shared" si="23"/>
        <v>155</v>
      </c>
      <c r="E97" s="20" t="s">
        <v>4</v>
      </c>
      <c r="F97" s="20">
        <f t="shared" si="22"/>
        <v>350</v>
      </c>
    </row>
    <row r="98" spans="1:9">
      <c r="A98" s="22" t="s">
        <v>48</v>
      </c>
      <c r="B98" s="82">
        <f>150/7</f>
        <v>21.428571428571427</v>
      </c>
      <c r="C98" s="6">
        <v>395</v>
      </c>
      <c r="D98" s="4">
        <f t="shared" si="23"/>
        <v>84.642857142857139</v>
      </c>
      <c r="E98" s="20" t="s">
        <v>4</v>
      </c>
      <c r="F98" s="20">
        <f t="shared" si="22"/>
        <v>150</v>
      </c>
    </row>
    <row r="99" spans="1:9">
      <c r="A99" s="58" t="s">
        <v>18</v>
      </c>
      <c r="B99" s="59">
        <v>6</v>
      </c>
      <c r="C99" s="59">
        <v>100</v>
      </c>
      <c r="D99" s="60">
        <f t="shared" si="23"/>
        <v>6</v>
      </c>
      <c r="E99" s="59" t="s">
        <v>4</v>
      </c>
      <c r="F99" s="59">
        <f t="shared" si="22"/>
        <v>42</v>
      </c>
    </row>
    <row r="100" spans="1:9">
      <c r="A100" s="58" t="s">
        <v>19</v>
      </c>
      <c r="B100" s="59">
        <v>1</v>
      </c>
      <c r="C100" s="59" t="s">
        <v>4</v>
      </c>
      <c r="D100" s="60" t="s">
        <v>4</v>
      </c>
      <c r="E100" s="59" t="s">
        <v>4</v>
      </c>
      <c r="F100" s="59">
        <f t="shared" si="22"/>
        <v>7</v>
      </c>
    </row>
    <row r="101" spans="1:9">
      <c r="A101" s="22" t="s">
        <v>46</v>
      </c>
      <c r="B101" s="6">
        <v>40</v>
      </c>
      <c r="C101" s="6">
        <v>397</v>
      </c>
      <c r="D101" s="23">
        <f t="shared" si="23"/>
        <v>158.80000000000001</v>
      </c>
      <c r="E101" s="6" t="s">
        <v>4</v>
      </c>
      <c r="F101" s="6">
        <f t="shared" si="22"/>
        <v>280</v>
      </c>
    </row>
    <row r="102" spans="1:9">
      <c r="A102" s="1" t="s">
        <v>7</v>
      </c>
      <c r="B102" s="20">
        <v>3</v>
      </c>
      <c r="C102" s="6" t="s">
        <v>4</v>
      </c>
      <c r="D102" s="4" t="s">
        <v>4</v>
      </c>
      <c r="E102" s="20" t="s">
        <v>4</v>
      </c>
      <c r="F102" s="20">
        <f t="shared" si="22"/>
        <v>21</v>
      </c>
    </row>
    <row r="103" spans="1:9">
      <c r="A103" s="63" t="s">
        <v>6</v>
      </c>
      <c r="B103" s="4">
        <v>40</v>
      </c>
      <c r="C103" s="6">
        <v>370</v>
      </c>
      <c r="D103" s="4">
        <f t="shared" si="23"/>
        <v>148</v>
      </c>
      <c r="E103" s="21" t="s">
        <v>4</v>
      </c>
      <c r="F103" s="21">
        <f t="shared" si="22"/>
        <v>280</v>
      </c>
    </row>
    <row r="104" spans="1:9">
      <c r="A104" s="1" t="s">
        <v>69</v>
      </c>
      <c r="B104" s="81">
        <v>20</v>
      </c>
      <c r="C104" s="6">
        <v>548</v>
      </c>
      <c r="D104" s="81">
        <f>C104/100*B104</f>
        <v>109.60000000000001</v>
      </c>
      <c r="E104" s="20" t="s">
        <v>4</v>
      </c>
      <c r="F104" s="20">
        <f t="shared" si="22"/>
        <v>140</v>
      </c>
    </row>
    <row r="105" spans="1:9">
      <c r="A105" s="38"/>
      <c r="B105" s="10"/>
      <c r="C105" s="11"/>
      <c r="D105" s="11"/>
      <c r="E105" s="11"/>
      <c r="F105" s="11"/>
    </row>
    <row r="106" spans="1:9" ht="15" customHeight="1">
      <c r="A106" s="118" t="s">
        <v>39</v>
      </c>
      <c r="B106" s="118" t="s">
        <v>0</v>
      </c>
      <c r="C106" s="118"/>
      <c r="D106" s="118"/>
      <c r="E106" s="32"/>
      <c r="F106" s="102" t="s">
        <v>92</v>
      </c>
    </row>
    <row r="107" spans="1:9" ht="30">
      <c r="A107" s="118"/>
      <c r="B107" s="32" t="s">
        <v>3</v>
      </c>
      <c r="C107" s="32" t="s">
        <v>1</v>
      </c>
      <c r="D107" s="32" t="s">
        <v>2</v>
      </c>
      <c r="E107" s="37" t="s">
        <v>54</v>
      </c>
      <c r="F107" s="103"/>
    </row>
    <row r="108" spans="1:9" ht="15" customHeight="1">
      <c r="A108" s="91" t="s">
        <v>38</v>
      </c>
      <c r="B108" s="93">
        <f>B110+B119+B123+B129</f>
        <v>611.42857142857144</v>
      </c>
      <c r="C108" s="95" t="s">
        <v>4</v>
      </c>
      <c r="D108" s="93">
        <f>D110+D119+D123+D129</f>
        <v>2274.9428571428571</v>
      </c>
      <c r="E108" s="93" t="s">
        <v>4</v>
      </c>
      <c r="F108" s="93">
        <f>F110+F119+F123+F129</f>
        <v>4205</v>
      </c>
    </row>
    <row r="109" spans="1:9">
      <c r="A109" s="92"/>
      <c r="B109" s="92"/>
      <c r="C109" s="92"/>
      <c r="D109" s="92"/>
      <c r="E109" s="114"/>
      <c r="F109" s="92"/>
    </row>
    <row r="110" spans="1:9">
      <c r="A110" s="2" t="s">
        <v>34</v>
      </c>
      <c r="B110" s="7">
        <f>SUM(B111:B118)</f>
        <v>207</v>
      </c>
      <c r="C110" s="8" t="s">
        <v>4</v>
      </c>
      <c r="D110" s="7">
        <f>SUM(D111:D118)</f>
        <v>758.44999999999993</v>
      </c>
      <c r="E110" s="24">
        <f>D110/D108</f>
        <v>0.33339298946284363</v>
      </c>
      <c r="F110" s="7">
        <f>SUM(F111:F118)</f>
        <v>1414</v>
      </c>
    </row>
    <row r="111" spans="1:9" s="3" customFormat="1">
      <c r="A111" s="22" t="s">
        <v>71</v>
      </c>
      <c r="B111" s="23">
        <v>50</v>
      </c>
      <c r="C111" s="6">
        <v>308</v>
      </c>
      <c r="D111" s="23">
        <f t="shared" ref="D111" si="25">C111/100*B111</f>
        <v>154</v>
      </c>
      <c r="E111" s="6" t="s">
        <v>4</v>
      </c>
      <c r="F111" s="6">
        <f t="shared" ref="F111" si="26">B111*$C$3</f>
        <v>350</v>
      </c>
      <c r="G111"/>
      <c r="H111"/>
      <c r="I111"/>
    </row>
    <row r="112" spans="1:9">
      <c r="A112" s="1" t="s">
        <v>66</v>
      </c>
      <c r="B112" s="4">
        <v>25</v>
      </c>
      <c r="C112" s="6">
        <v>270</v>
      </c>
      <c r="D112" s="4">
        <f t="shared" ref="D112:D118" si="27">C112/100*B112</f>
        <v>67.5</v>
      </c>
      <c r="E112" s="20" t="s">
        <v>4</v>
      </c>
      <c r="F112" s="6">
        <f t="shared" ref="F112:F118" si="28">B112*$C$3</f>
        <v>175</v>
      </c>
    </row>
    <row r="113" spans="1:12">
      <c r="A113" s="1" t="s">
        <v>9</v>
      </c>
      <c r="B113" s="4">
        <v>15</v>
      </c>
      <c r="C113" s="6">
        <v>460</v>
      </c>
      <c r="D113" s="4">
        <f t="shared" si="27"/>
        <v>69</v>
      </c>
      <c r="E113" s="20" t="s">
        <v>4</v>
      </c>
      <c r="F113" s="6">
        <f t="shared" si="28"/>
        <v>105</v>
      </c>
    </row>
    <row r="114" spans="1:12">
      <c r="A114" s="22" t="s">
        <v>46</v>
      </c>
      <c r="B114" s="23">
        <v>40</v>
      </c>
      <c r="C114" s="6">
        <v>397</v>
      </c>
      <c r="D114" s="23">
        <f t="shared" si="27"/>
        <v>158.80000000000001</v>
      </c>
      <c r="E114" s="6" t="s">
        <v>4</v>
      </c>
      <c r="F114" s="6">
        <f t="shared" si="28"/>
        <v>280</v>
      </c>
    </row>
    <row r="115" spans="1:12">
      <c r="A115" s="63" t="s">
        <v>6</v>
      </c>
      <c r="B115" s="23">
        <v>35</v>
      </c>
      <c r="C115" s="6">
        <v>370</v>
      </c>
      <c r="D115" s="23">
        <f t="shared" si="27"/>
        <v>129.5</v>
      </c>
      <c r="E115" s="6" t="s">
        <v>4</v>
      </c>
      <c r="F115" s="6">
        <f t="shared" si="28"/>
        <v>245</v>
      </c>
    </row>
    <row r="116" spans="1:12">
      <c r="A116" s="63" t="s">
        <v>91</v>
      </c>
      <c r="B116" s="4">
        <v>35</v>
      </c>
      <c r="C116" s="6">
        <v>471</v>
      </c>
      <c r="D116" s="4">
        <f t="shared" si="27"/>
        <v>164.85</v>
      </c>
      <c r="E116" s="20" t="s">
        <v>4</v>
      </c>
      <c r="F116" s="6">
        <f>B116*6</f>
        <v>210</v>
      </c>
      <c r="H116" s="109" t="s">
        <v>67</v>
      </c>
      <c r="I116" s="52" t="s">
        <v>39</v>
      </c>
      <c r="J116" s="51" t="s">
        <v>3</v>
      </c>
      <c r="K116" s="51" t="s">
        <v>1</v>
      </c>
      <c r="L116" s="51" t="s">
        <v>2</v>
      </c>
    </row>
    <row r="117" spans="1:12">
      <c r="A117" s="1" t="s">
        <v>7</v>
      </c>
      <c r="B117" s="4">
        <v>3</v>
      </c>
      <c r="C117" s="6" t="s">
        <v>4</v>
      </c>
      <c r="D117" s="4" t="s">
        <v>4</v>
      </c>
      <c r="E117" s="20" t="s">
        <v>4</v>
      </c>
      <c r="F117" s="6">
        <f t="shared" si="28"/>
        <v>21</v>
      </c>
      <c r="H117" s="109"/>
      <c r="I117" s="63" t="s">
        <v>6</v>
      </c>
      <c r="J117" s="4">
        <v>25</v>
      </c>
      <c r="K117" s="6">
        <v>370</v>
      </c>
      <c r="L117" s="4">
        <f t="shared" ref="L117" si="29">K117/100*J117</f>
        <v>92.5</v>
      </c>
    </row>
    <row r="118" spans="1:12">
      <c r="A118" s="1" t="s">
        <v>8</v>
      </c>
      <c r="B118" s="4">
        <v>4</v>
      </c>
      <c r="C118" s="6">
        <v>370</v>
      </c>
      <c r="D118" s="4">
        <f t="shared" si="27"/>
        <v>14.8</v>
      </c>
      <c r="E118" s="20" t="s">
        <v>4</v>
      </c>
      <c r="F118" s="6">
        <f t="shared" si="28"/>
        <v>28</v>
      </c>
      <c r="H118" s="109"/>
      <c r="I118" s="1" t="s">
        <v>69</v>
      </c>
      <c r="J118" s="50">
        <v>13</v>
      </c>
      <c r="K118" s="6">
        <v>548</v>
      </c>
      <c r="L118" s="50">
        <f>K118/100*J118</f>
        <v>71.240000000000009</v>
      </c>
    </row>
    <row r="119" spans="1:12">
      <c r="A119" s="2" t="s">
        <v>11</v>
      </c>
      <c r="B119" s="7">
        <f>SUM(B120:B122)</f>
        <v>70</v>
      </c>
      <c r="C119" s="8" t="s">
        <v>4</v>
      </c>
      <c r="D119" s="7">
        <f>SUM(D120:D122)</f>
        <v>266.85000000000002</v>
      </c>
      <c r="E119" s="24">
        <f>D119/D108</f>
        <v>0.11729964959873405</v>
      </c>
      <c r="F119" s="7">
        <f>SUM(F120:F122)</f>
        <v>490</v>
      </c>
    </row>
    <row r="120" spans="1:12">
      <c r="A120" s="1" t="s">
        <v>59</v>
      </c>
      <c r="B120" s="81">
        <v>25</v>
      </c>
      <c r="C120" s="6">
        <v>354</v>
      </c>
      <c r="D120" s="4">
        <f>C120/100*B120</f>
        <v>88.5</v>
      </c>
      <c r="E120" s="81" t="s">
        <v>4</v>
      </c>
      <c r="F120" s="81">
        <f t="shared" ref="F120" si="30">B120*$C$3</f>
        <v>175</v>
      </c>
    </row>
    <row r="121" spans="1:12">
      <c r="A121" s="1" t="s">
        <v>57</v>
      </c>
      <c r="B121" s="45">
        <v>30</v>
      </c>
      <c r="C121" s="6">
        <v>272</v>
      </c>
      <c r="D121" s="45">
        <f>C121/100*B121</f>
        <v>81.600000000000009</v>
      </c>
      <c r="E121" s="45"/>
      <c r="F121" s="45">
        <f>B121*$C$3</f>
        <v>210</v>
      </c>
    </row>
    <row r="122" spans="1:12">
      <c r="A122" s="1" t="s">
        <v>58</v>
      </c>
      <c r="B122" s="20">
        <v>15</v>
      </c>
      <c r="C122" s="6">
        <v>645</v>
      </c>
      <c r="D122" s="4">
        <f>C122/100*B122</f>
        <v>96.75</v>
      </c>
      <c r="E122" s="20" t="s">
        <v>4</v>
      </c>
      <c r="F122" s="20">
        <f t="shared" ref="F122:F137" si="31">B122*$C$3</f>
        <v>105</v>
      </c>
    </row>
    <row r="123" spans="1:12">
      <c r="A123" s="2" t="s">
        <v>13</v>
      </c>
      <c r="B123" s="8">
        <f>SUM(B124:B128)</f>
        <v>158</v>
      </c>
      <c r="C123" s="8" t="s">
        <v>4</v>
      </c>
      <c r="D123" s="8">
        <f>SUM(D124:D128)</f>
        <v>590.5</v>
      </c>
      <c r="E123" s="24">
        <f>D123/D108</f>
        <v>0.25956695929568091</v>
      </c>
      <c r="F123" s="8">
        <f>SUM(F124:F128)</f>
        <v>1066</v>
      </c>
    </row>
    <row r="124" spans="1:12">
      <c r="A124" s="54" t="s">
        <v>46</v>
      </c>
      <c r="B124" s="20">
        <v>40</v>
      </c>
      <c r="C124" s="6">
        <v>397</v>
      </c>
      <c r="D124" s="4">
        <f>C124/100*B124</f>
        <v>158.80000000000001</v>
      </c>
      <c r="E124" s="20" t="s">
        <v>4</v>
      </c>
      <c r="F124" s="21">
        <f t="shared" si="31"/>
        <v>280</v>
      </c>
    </row>
    <row r="125" spans="1:12">
      <c r="A125" s="63" t="s">
        <v>91</v>
      </c>
      <c r="B125" s="20">
        <v>40</v>
      </c>
      <c r="C125" s="6">
        <v>471</v>
      </c>
      <c r="D125" s="4">
        <f>C125/100*B125</f>
        <v>188.4</v>
      </c>
      <c r="E125" s="20" t="s">
        <v>4</v>
      </c>
      <c r="F125" s="6">
        <f>B125*6</f>
        <v>240</v>
      </c>
      <c r="H125" s="109" t="s">
        <v>67</v>
      </c>
      <c r="I125" s="52" t="s">
        <v>39</v>
      </c>
      <c r="J125" s="51" t="s">
        <v>3</v>
      </c>
      <c r="K125" s="51" t="s">
        <v>1</v>
      </c>
      <c r="L125" s="51" t="s">
        <v>2</v>
      </c>
    </row>
    <row r="126" spans="1:12">
      <c r="A126" s="63" t="s">
        <v>6</v>
      </c>
      <c r="B126" s="20">
        <v>45</v>
      </c>
      <c r="C126" s="6">
        <v>370</v>
      </c>
      <c r="D126" s="4">
        <f>C126/100*B126</f>
        <v>166.5</v>
      </c>
      <c r="E126" s="20" t="s">
        <v>4</v>
      </c>
      <c r="F126" s="21">
        <f t="shared" si="31"/>
        <v>315</v>
      </c>
      <c r="H126" s="109"/>
      <c r="I126" s="63" t="s">
        <v>6</v>
      </c>
      <c r="J126" s="4">
        <v>25</v>
      </c>
      <c r="K126" s="6">
        <v>370</v>
      </c>
      <c r="L126" s="4">
        <f t="shared" ref="L126" si="32">K126/100*J126</f>
        <v>92.5</v>
      </c>
    </row>
    <row r="127" spans="1:12">
      <c r="A127" s="1" t="s">
        <v>93</v>
      </c>
      <c r="B127" s="20">
        <v>30</v>
      </c>
      <c r="C127" s="49">
        <v>256</v>
      </c>
      <c r="D127" s="4">
        <f>C127/100*B127</f>
        <v>76.8</v>
      </c>
      <c r="E127" s="20" t="s">
        <v>4</v>
      </c>
      <c r="F127" s="21">
        <f t="shared" si="31"/>
        <v>210</v>
      </c>
      <c r="H127" s="109"/>
      <c r="I127" s="1" t="s">
        <v>58</v>
      </c>
      <c r="J127" s="50">
        <v>15</v>
      </c>
      <c r="K127" s="6">
        <v>645</v>
      </c>
      <c r="L127" s="4">
        <f>K127/100*J127</f>
        <v>96.75</v>
      </c>
    </row>
    <row r="128" spans="1:12">
      <c r="A128" s="1" t="s">
        <v>7</v>
      </c>
      <c r="B128" s="20">
        <v>3</v>
      </c>
      <c r="C128" s="20" t="s">
        <v>4</v>
      </c>
      <c r="D128" s="4" t="s">
        <v>4</v>
      </c>
      <c r="E128" s="20" t="s">
        <v>4</v>
      </c>
      <c r="F128" s="21">
        <f t="shared" si="31"/>
        <v>21</v>
      </c>
      <c r="L128" s="57">
        <f>SUM(L126:L127)</f>
        <v>189.25</v>
      </c>
    </row>
    <row r="129" spans="1:9">
      <c r="A129" s="2" t="s">
        <v>14</v>
      </c>
      <c r="B129" s="8">
        <f>SUM(B130:B137)</f>
        <v>176.42857142857144</v>
      </c>
      <c r="C129" s="8" t="s">
        <v>4</v>
      </c>
      <c r="D129" s="8">
        <f>SUM(D130:D137)</f>
        <v>659.14285714285722</v>
      </c>
      <c r="E129" s="24">
        <f>D129/D108</f>
        <v>0.28974040164274145</v>
      </c>
      <c r="F129" s="8">
        <f>SUM(F130:F137)</f>
        <v>1235</v>
      </c>
    </row>
    <row r="130" spans="1:9">
      <c r="A130" s="1" t="s">
        <v>5</v>
      </c>
      <c r="B130" s="20">
        <v>50</v>
      </c>
      <c r="C130" s="6">
        <v>329</v>
      </c>
      <c r="D130" s="4">
        <f>C130/100*B130</f>
        <v>164.5</v>
      </c>
      <c r="E130" s="20" t="s">
        <v>4</v>
      </c>
      <c r="F130" s="21">
        <f t="shared" si="31"/>
        <v>350</v>
      </c>
    </row>
    <row r="131" spans="1:9">
      <c r="A131" s="22" t="s">
        <v>48</v>
      </c>
      <c r="B131" s="82">
        <f>150/7</f>
        <v>21.428571428571427</v>
      </c>
      <c r="C131" s="6">
        <v>395</v>
      </c>
      <c r="D131" s="4">
        <f t="shared" ref="D131" si="33">C131/100*B131</f>
        <v>84.642857142857139</v>
      </c>
      <c r="E131" s="50" t="s">
        <v>4</v>
      </c>
      <c r="F131" s="50">
        <f t="shared" si="31"/>
        <v>150</v>
      </c>
    </row>
    <row r="132" spans="1:9">
      <c r="A132" s="58" t="s">
        <v>18</v>
      </c>
      <c r="B132" s="59">
        <v>6</v>
      </c>
      <c r="C132" s="59">
        <v>100</v>
      </c>
      <c r="D132" s="60">
        <f>C132/100*B132</f>
        <v>6</v>
      </c>
      <c r="E132" s="59" t="s">
        <v>4</v>
      </c>
      <c r="F132" s="59">
        <f t="shared" si="31"/>
        <v>42</v>
      </c>
    </row>
    <row r="133" spans="1:9">
      <c r="A133" s="58" t="s">
        <v>19</v>
      </c>
      <c r="B133" s="59">
        <v>1</v>
      </c>
      <c r="C133" s="59" t="s">
        <v>4</v>
      </c>
      <c r="D133" s="59" t="s">
        <v>4</v>
      </c>
      <c r="E133" s="59" t="s">
        <v>4</v>
      </c>
      <c r="F133" s="59">
        <f t="shared" si="31"/>
        <v>7</v>
      </c>
    </row>
    <row r="134" spans="1:9">
      <c r="A134" s="22" t="s">
        <v>46</v>
      </c>
      <c r="B134" s="20">
        <v>40</v>
      </c>
      <c r="C134" s="6">
        <v>397</v>
      </c>
      <c r="D134" s="4">
        <f>C134/100*B134</f>
        <v>158.80000000000001</v>
      </c>
      <c r="E134" s="20" t="s">
        <v>4</v>
      </c>
      <c r="F134" s="21">
        <f t="shared" si="31"/>
        <v>280</v>
      </c>
    </row>
    <row r="135" spans="1:9">
      <c r="A135" s="63" t="s">
        <v>6</v>
      </c>
      <c r="B135" s="81">
        <v>40</v>
      </c>
      <c r="C135" s="6">
        <v>370</v>
      </c>
      <c r="D135" s="4">
        <f>C135/100*B135</f>
        <v>148</v>
      </c>
      <c r="E135" s="81" t="s">
        <v>4</v>
      </c>
      <c r="F135" s="81">
        <f t="shared" ref="F135" si="34">B135*$C$3</f>
        <v>280</v>
      </c>
    </row>
    <row r="136" spans="1:9">
      <c r="A136" s="1" t="s">
        <v>7</v>
      </c>
      <c r="B136" s="20">
        <v>3</v>
      </c>
      <c r="C136" s="6" t="s">
        <v>4</v>
      </c>
      <c r="D136" s="21" t="s">
        <v>4</v>
      </c>
      <c r="E136" s="20" t="s">
        <v>4</v>
      </c>
      <c r="F136" s="21">
        <f t="shared" si="31"/>
        <v>21</v>
      </c>
    </row>
    <row r="137" spans="1:9">
      <c r="A137" s="1" t="s">
        <v>53</v>
      </c>
      <c r="B137" s="81">
        <v>15</v>
      </c>
      <c r="C137" s="6">
        <v>648</v>
      </c>
      <c r="D137" s="81">
        <f>C137/100*B137</f>
        <v>97.2</v>
      </c>
      <c r="E137" s="21" t="s">
        <v>4</v>
      </c>
      <c r="F137" s="6">
        <f t="shared" si="31"/>
        <v>105</v>
      </c>
    </row>
    <row r="138" spans="1:9">
      <c r="A138" s="11"/>
      <c r="B138" s="10"/>
      <c r="C138" s="11"/>
      <c r="D138" s="11"/>
      <c r="E138" s="11"/>
      <c r="F138" s="11"/>
    </row>
    <row r="139" spans="1:9" ht="15" customHeight="1">
      <c r="A139" s="87" t="s">
        <v>39</v>
      </c>
      <c r="B139" s="89" t="s">
        <v>0</v>
      </c>
      <c r="C139" s="90"/>
      <c r="D139" s="90"/>
      <c r="E139" s="27"/>
      <c r="F139" s="102" t="s">
        <v>92</v>
      </c>
    </row>
    <row r="140" spans="1:9" ht="30">
      <c r="A140" s="88"/>
      <c r="B140" s="18" t="s">
        <v>3</v>
      </c>
      <c r="C140" s="18" t="s">
        <v>1</v>
      </c>
      <c r="D140" s="18" t="s">
        <v>2</v>
      </c>
      <c r="E140" s="26" t="s">
        <v>54</v>
      </c>
      <c r="F140" s="103"/>
    </row>
    <row r="141" spans="1:9" ht="15" customHeight="1">
      <c r="A141" s="91" t="s">
        <v>40</v>
      </c>
      <c r="B141" s="93">
        <f>B143+B153+B157+B163</f>
        <v>616.42857142857144</v>
      </c>
      <c r="C141" s="95" t="s">
        <v>4</v>
      </c>
      <c r="D141" s="93">
        <f>D143+D153+D157+D163</f>
        <v>2324.042857142857</v>
      </c>
      <c r="E141" s="93" t="s">
        <v>4</v>
      </c>
      <c r="F141" s="93">
        <f>F143+F153+F157+F163</f>
        <v>4240</v>
      </c>
    </row>
    <row r="142" spans="1:9">
      <c r="A142" s="92"/>
      <c r="B142" s="92"/>
      <c r="C142" s="92"/>
      <c r="D142" s="92"/>
      <c r="E142" s="114"/>
      <c r="F142" s="92"/>
    </row>
    <row r="143" spans="1:9">
      <c r="A143" s="2" t="s">
        <v>34</v>
      </c>
      <c r="B143" s="7">
        <f>SUM(B144:B152)</f>
        <v>227</v>
      </c>
      <c r="C143" s="8" t="s">
        <v>4</v>
      </c>
      <c r="D143" s="7">
        <f>SUM(D144:D152)</f>
        <v>867.84999999999991</v>
      </c>
      <c r="E143" s="24">
        <f>D143/D141</f>
        <v>0.37342254568701094</v>
      </c>
      <c r="F143" s="7">
        <f>SUM(F144:F152)</f>
        <v>1554</v>
      </c>
    </row>
    <row r="144" spans="1:9" s="3" customFormat="1">
      <c r="A144" s="22" t="s">
        <v>72</v>
      </c>
      <c r="B144" s="23">
        <v>50</v>
      </c>
      <c r="C144" s="6">
        <v>308</v>
      </c>
      <c r="D144" s="23">
        <f t="shared" ref="D144" si="35">C144/100*B144</f>
        <v>154</v>
      </c>
      <c r="E144" s="6" t="s">
        <v>4</v>
      </c>
      <c r="F144" s="6">
        <f t="shared" ref="F144" si="36">B144*$C$3</f>
        <v>350</v>
      </c>
      <c r="G144"/>
      <c r="H144"/>
      <c r="I144"/>
    </row>
    <row r="145" spans="1:12">
      <c r="A145" s="1" t="s">
        <v>66</v>
      </c>
      <c r="B145" s="4">
        <v>25</v>
      </c>
      <c r="C145" s="6">
        <v>270</v>
      </c>
      <c r="D145" s="4">
        <f t="shared" ref="D145:D151" si="37">C145/100*B145</f>
        <v>67.5</v>
      </c>
      <c r="E145" s="20" t="s">
        <v>4</v>
      </c>
      <c r="F145" s="6">
        <f t="shared" ref="F145:F152" si="38">B145*$C$3</f>
        <v>175</v>
      </c>
    </row>
    <row r="146" spans="1:12">
      <c r="A146" s="1" t="s">
        <v>9</v>
      </c>
      <c r="B146" s="4">
        <v>15</v>
      </c>
      <c r="C146" s="6">
        <v>460</v>
      </c>
      <c r="D146" s="4">
        <f t="shared" si="37"/>
        <v>69</v>
      </c>
      <c r="E146" s="20" t="s">
        <v>4</v>
      </c>
      <c r="F146" s="6">
        <f t="shared" si="38"/>
        <v>105</v>
      </c>
    </row>
    <row r="147" spans="1:12">
      <c r="A147" s="22" t="s">
        <v>46</v>
      </c>
      <c r="B147" s="4">
        <v>40</v>
      </c>
      <c r="C147" s="6">
        <v>397</v>
      </c>
      <c r="D147" s="4">
        <f t="shared" si="37"/>
        <v>158.80000000000001</v>
      </c>
      <c r="E147" s="20" t="s">
        <v>4</v>
      </c>
      <c r="F147" s="6">
        <f t="shared" si="38"/>
        <v>280</v>
      </c>
    </row>
    <row r="148" spans="1:12">
      <c r="A148" s="63" t="s">
        <v>6</v>
      </c>
      <c r="B148" s="4">
        <v>35</v>
      </c>
      <c r="C148" s="6">
        <v>370</v>
      </c>
      <c r="D148" s="4">
        <f t="shared" si="37"/>
        <v>129.5</v>
      </c>
      <c r="E148" s="20" t="s">
        <v>4</v>
      </c>
      <c r="F148" s="6">
        <f t="shared" si="38"/>
        <v>245</v>
      </c>
      <c r="H148" s="109" t="s">
        <v>67</v>
      </c>
      <c r="I148" s="52" t="s">
        <v>39</v>
      </c>
      <c r="J148" s="51" t="s">
        <v>3</v>
      </c>
      <c r="K148" s="51" t="s">
        <v>1</v>
      </c>
      <c r="L148" s="51" t="s">
        <v>2</v>
      </c>
    </row>
    <row r="149" spans="1:12">
      <c r="A149" s="63" t="s">
        <v>91</v>
      </c>
      <c r="B149" s="4">
        <v>35</v>
      </c>
      <c r="C149" s="6">
        <v>471</v>
      </c>
      <c r="D149" s="4">
        <f t="shared" si="37"/>
        <v>164.85</v>
      </c>
      <c r="E149" s="20" t="s">
        <v>4</v>
      </c>
      <c r="F149" s="6">
        <f>B149*6</f>
        <v>210</v>
      </c>
      <c r="H149" s="109"/>
      <c r="I149" s="63" t="s">
        <v>6</v>
      </c>
      <c r="J149" s="4">
        <v>17</v>
      </c>
      <c r="K149" s="6">
        <v>370</v>
      </c>
      <c r="L149" s="4">
        <f t="shared" ref="L149" si="39">K149/100*J149</f>
        <v>62.900000000000006</v>
      </c>
    </row>
    <row r="150" spans="1:12">
      <c r="A150" s="1" t="s">
        <v>7</v>
      </c>
      <c r="B150" s="4">
        <v>3</v>
      </c>
      <c r="C150" s="6" t="s">
        <v>4</v>
      </c>
      <c r="D150" s="4" t="s">
        <v>4</v>
      </c>
      <c r="E150" s="20" t="s">
        <v>4</v>
      </c>
      <c r="F150" s="6">
        <f t="shared" si="38"/>
        <v>21</v>
      </c>
      <c r="H150" s="109"/>
      <c r="I150" s="1" t="s">
        <v>53</v>
      </c>
      <c r="J150" s="50">
        <v>16</v>
      </c>
      <c r="K150" s="6">
        <v>648</v>
      </c>
      <c r="L150" s="50">
        <f>K150/100*J150</f>
        <v>103.68</v>
      </c>
    </row>
    <row r="151" spans="1:12">
      <c r="A151" s="1" t="s">
        <v>8</v>
      </c>
      <c r="B151" s="4">
        <v>4</v>
      </c>
      <c r="C151" s="6">
        <v>370</v>
      </c>
      <c r="D151" s="4">
        <f t="shared" si="37"/>
        <v>14.8</v>
      </c>
      <c r="E151" s="20" t="s">
        <v>4</v>
      </c>
      <c r="F151" s="6">
        <f t="shared" si="38"/>
        <v>28</v>
      </c>
      <c r="L151" s="57">
        <f>SUM(L149:L150)</f>
        <v>166.58</v>
      </c>
    </row>
    <row r="152" spans="1:12">
      <c r="A152" s="1" t="s">
        <v>68</v>
      </c>
      <c r="B152" s="4">
        <v>20</v>
      </c>
      <c r="C152" s="6">
        <v>547</v>
      </c>
      <c r="D152" s="4">
        <f>C152/100*B152</f>
        <v>109.39999999999999</v>
      </c>
      <c r="E152" s="50" t="s">
        <v>4</v>
      </c>
      <c r="F152" s="50">
        <f t="shared" si="38"/>
        <v>140</v>
      </c>
    </row>
    <row r="153" spans="1:12">
      <c r="A153" s="2" t="s">
        <v>11</v>
      </c>
      <c r="B153" s="8">
        <f>SUM(B154:B156)</f>
        <v>65</v>
      </c>
      <c r="C153" s="8" t="s">
        <v>4</v>
      </c>
      <c r="D153" s="8">
        <f>SUM(D154:D156)</f>
        <v>238.7</v>
      </c>
      <c r="E153" s="24">
        <f>D153/D141</f>
        <v>0.10270894930631966</v>
      </c>
      <c r="F153" s="8">
        <f>SUM(F154:F156)</f>
        <v>455</v>
      </c>
    </row>
    <row r="154" spans="1:12">
      <c r="A154" s="1" t="s">
        <v>59</v>
      </c>
      <c r="B154" s="81">
        <v>25</v>
      </c>
      <c r="C154" s="6">
        <v>354</v>
      </c>
      <c r="D154" s="4">
        <f>C154/100*B154</f>
        <v>88.5</v>
      </c>
      <c r="E154" s="81" t="s">
        <v>4</v>
      </c>
      <c r="F154" s="81">
        <f t="shared" ref="F154" si="40">B154*$C$3</f>
        <v>175</v>
      </c>
    </row>
    <row r="155" spans="1:12">
      <c r="A155" s="1" t="s">
        <v>57</v>
      </c>
      <c r="B155" s="45">
        <v>25</v>
      </c>
      <c r="C155" s="49">
        <v>272</v>
      </c>
      <c r="D155" s="4">
        <f>C155/100*B155</f>
        <v>68</v>
      </c>
      <c r="E155" s="45" t="s">
        <v>4</v>
      </c>
      <c r="F155" s="45">
        <f t="shared" ref="F155:F171" si="41">B155*$C$3</f>
        <v>175</v>
      </c>
    </row>
    <row r="156" spans="1:12">
      <c r="A156" s="1" t="s">
        <v>69</v>
      </c>
      <c r="B156" s="53">
        <v>15</v>
      </c>
      <c r="C156" s="6">
        <v>548</v>
      </c>
      <c r="D156" s="53">
        <f>C156/100*B156</f>
        <v>82.2</v>
      </c>
      <c r="E156" s="20" t="s">
        <v>4</v>
      </c>
      <c r="F156" s="53">
        <f t="shared" si="41"/>
        <v>105</v>
      </c>
    </row>
    <row r="157" spans="1:12">
      <c r="A157" s="2" t="s">
        <v>13</v>
      </c>
      <c r="B157" s="8">
        <f>SUM(B158:B162)</f>
        <v>148</v>
      </c>
      <c r="C157" s="8" t="s">
        <v>4</v>
      </c>
      <c r="D157" s="8">
        <f>SUM(D158:D162)</f>
        <v>568.30000000000007</v>
      </c>
      <c r="E157" s="24">
        <f>D157/D141</f>
        <v>0.24453077457386455</v>
      </c>
      <c r="F157" s="8">
        <f>SUM(F158:F162)</f>
        <v>996</v>
      </c>
    </row>
    <row r="158" spans="1:12">
      <c r="A158" s="54" t="s">
        <v>46</v>
      </c>
      <c r="B158" s="20">
        <v>40</v>
      </c>
      <c r="C158" s="6">
        <v>397</v>
      </c>
      <c r="D158" s="4">
        <f>C158/100*B158</f>
        <v>158.80000000000001</v>
      </c>
      <c r="E158" s="20" t="s">
        <v>4</v>
      </c>
      <c r="F158" s="21">
        <f t="shared" si="41"/>
        <v>280</v>
      </c>
    </row>
    <row r="159" spans="1:12">
      <c r="A159" s="63" t="s">
        <v>91</v>
      </c>
      <c r="B159" s="20">
        <v>40</v>
      </c>
      <c r="C159" s="6">
        <v>471</v>
      </c>
      <c r="D159" s="4">
        <f t="shared" ref="D159:D171" si="42">C159/100*B159</f>
        <v>188.4</v>
      </c>
      <c r="E159" s="20" t="s">
        <v>4</v>
      </c>
      <c r="F159" s="6">
        <f>B159*6</f>
        <v>240</v>
      </c>
      <c r="H159" s="109" t="s">
        <v>67</v>
      </c>
      <c r="I159" s="52" t="s">
        <v>39</v>
      </c>
      <c r="J159" s="51" t="s">
        <v>3</v>
      </c>
      <c r="K159" s="51" t="s">
        <v>1</v>
      </c>
      <c r="L159" s="51" t="s">
        <v>2</v>
      </c>
    </row>
    <row r="160" spans="1:12">
      <c r="A160" s="63" t="s">
        <v>6</v>
      </c>
      <c r="B160" s="20">
        <v>45</v>
      </c>
      <c r="C160" s="6">
        <v>370</v>
      </c>
      <c r="D160" s="4">
        <f t="shared" si="42"/>
        <v>166.5</v>
      </c>
      <c r="E160" s="20" t="s">
        <v>4</v>
      </c>
      <c r="F160" s="21">
        <f t="shared" si="41"/>
        <v>315</v>
      </c>
      <c r="H160" s="109"/>
      <c r="I160" s="63" t="s">
        <v>6</v>
      </c>
      <c r="J160" s="4">
        <v>25</v>
      </c>
      <c r="K160" s="6">
        <v>370</v>
      </c>
      <c r="L160" s="4">
        <f t="shared" ref="L160" si="43">K160/100*J160</f>
        <v>92.5</v>
      </c>
    </row>
    <row r="161" spans="1:12">
      <c r="A161" s="1" t="s">
        <v>52</v>
      </c>
      <c r="B161" s="81">
        <v>20</v>
      </c>
      <c r="C161" s="6">
        <v>273</v>
      </c>
      <c r="D161" s="81">
        <f>C161/100*B161</f>
        <v>54.6</v>
      </c>
      <c r="E161" s="81" t="s">
        <v>4</v>
      </c>
      <c r="F161" s="81">
        <f>B161*$C$3</f>
        <v>140</v>
      </c>
      <c r="H161" s="109"/>
      <c r="I161" s="1" t="s">
        <v>69</v>
      </c>
      <c r="J161" s="50">
        <v>17</v>
      </c>
      <c r="K161" s="6">
        <v>548</v>
      </c>
      <c r="L161" s="50">
        <f>K161/100*J161</f>
        <v>93.160000000000011</v>
      </c>
    </row>
    <row r="162" spans="1:12">
      <c r="A162" s="1" t="s">
        <v>7</v>
      </c>
      <c r="B162" s="20">
        <v>3</v>
      </c>
      <c r="C162" s="20" t="s">
        <v>4</v>
      </c>
      <c r="D162" s="4" t="s">
        <v>4</v>
      </c>
      <c r="E162" s="20" t="s">
        <v>4</v>
      </c>
      <c r="F162" s="21">
        <f t="shared" si="41"/>
        <v>21</v>
      </c>
      <c r="L162" s="57">
        <f>SUM(L160:L161)</f>
        <v>185.66000000000003</v>
      </c>
    </row>
    <row r="163" spans="1:12">
      <c r="A163" s="2" t="s">
        <v>14</v>
      </c>
      <c r="B163" s="8">
        <f>SUM(B164:B171)</f>
        <v>176.42857142857144</v>
      </c>
      <c r="C163" s="8" t="s">
        <v>4</v>
      </c>
      <c r="D163" s="8">
        <f>SUM(D164:D171)</f>
        <v>649.19285714285718</v>
      </c>
      <c r="E163" s="24">
        <f>D163/D141</f>
        <v>0.27933773043280496</v>
      </c>
      <c r="F163" s="8">
        <f>SUM(F164:F171)</f>
        <v>1235</v>
      </c>
    </row>
    <row r="164" spans="1:12">
      <c r="A164" s="1" t="s">
        <v>62</v>
      </c>
      <c r="B164" s="81">
        <v>50</v>
      </c>
      <c r="C164" s="6">
        <v>310</v>
      </c>
      <c r="D164" s="4">
        <f t="shared" ref="D164" si="44">C164/100*B164</f>
        <v>155</v>
      </c>
      <c r="E164" s="81" t="s">
        <v>4</v>
      </c>
      <c r="F164" s="81">
        <f t="shared" ref="F164" si="45">B164*$C$3</f>
        <v>350</v>
      </c>
    </row>
    <row r="165" spans="1:12">
      <c r="A165" s="22" t="s">
        <v>48</v>
      </c>
      <c r="B165" s="82">
        <f>150/7</f>
        <v>21.428571428571427</v>
      </c>
      <c r="C165" s="6">
        <v>395</v>
      </c>
      <c r="D165" s="4">
        <f t="shared" si="42"/>
        <v>84.642857142857139</v>
      </c>
      <c r="E165" s="50" t="s">
        <v>4</v>
      </c>
      <c r="F165" s="50">
        <f t="shared" si="41"/>
        <v>150</v>
      </c>
    </row>
    <row r="166" spans="1:12">
      <c r="A166" s="58" t="s">
        <v>18</v>
      </c>
      <c r="B166" s="59">
        <v>6</v>
      </c>
      <c r="C166" s="59">
        <v>100</v>
      </c>
      <c r="D166" s="60">
        <f t="shared" si="42"/>
        <v>6</v>
      </c>
      <c r="E166" s="59" t="s">
        <v>4</v>
      </c>
      <c r="F166" s="59">
        <f t="shared" si="41"/>
        <v>42</v>
      </c>
    </row>
    <row r="167" spans="1:12">
      <c r="A167" s="58" t="s">
        <v>19</v>
      </c>
      <c r="B167" s="59">
        <v>1</v>
      </c>
      <c r="C167" s="59" t="s">
        <v>4</v>
      </c>
      <c r="D167" s="60" t="s">
        <v>4</v>
      </c>
      <c r="E167" s="59" t="s">
        <v>4</v>
      </c>
      <c r="F167" s="59">
        <f t="shared" si="41"/>
        <v>7</v>
      </c>
    </row>
    <row r="168" spans="1:12">
      <c r="A168" s="22" t="s">
        <v>46</v>
      </c>
      <c r="B168" s="20">
        <v>40</v>
      </c>
      <c r="C168" s="6">
        <v>397</v>
      </c>
      <c r="D168" s="4">
        <f t="shared" si="42"/>
        <v>158.80000000000001</v>
      </c>
      <c r="E168" s="20" t="s">
        <v>4</v>
      </c>
      <c r="F168" s="21">
        <f t="shared" si="41"/>
        <v>280</v>
      </c>
    </row>
    <row r="169" spans="1:12">
      <c r="A169" s="1" t="s">
        <v>7</v>
      </c>
      <c r="B169" s="20">
        <v>3</v>
      </c>
      <c r="C169" s="6" t="s">
        <v>4</v>
      </c>
      <c r="D169" s="4" t="s">
        <v>4</v>
      </c>
      <c r="E169" s="20" t="s">
        <v>4</v>
      </c>
      <c r="F169" s="21">
        <f t="shared" si="41"/>
        <v>21</v>
      </c>
    </row>
    <row r="170" spans="1:12">
      <c r="A170" s="1" t="s">
        <v>58</v>
      </c>
      <c r="B170" s="81">
        <v>15</v>
      </c>
      <c r="C170" s="6">
        <v>645</v>
      </c>
      <c r="D170" s="4">
        <f>C170/100*B170</f>
        <v>96.75</v>
      </c>
      <c r="E170" s="21" t="s">
        <v>4</v>
      </c>
      <c r="F170" s="6">
        <f t="shared" si="41"/>
        <v>105</v>
      </c>
    </row>
    <row r="171" spans="1:12">
      <c r="A171" s="63" t="s">
        <v>6</v>
      </c>
      <c r="B171" s="4">
        <v>40</v>
      </c>
      <c r="C171" s="6">
        <v>370</v>
      </c>
      <c r="D171" s="4">
        <f t="shared" si="42"/>
        <v>148</v>
      </c>
      <c r="E171" s="21" t="s">
        <v>4</v>
      </c>
      <c r="F171" s="21">
        <f t="shared" si="41"/>
        <v>280</v>
      </c>
    </row>
    <row r="172" spans="1:12">
      <c r="A172" s="11"/>
      <c r="B172" s="10"/>
      <c r="C172" s="11"/>
      <c r="D172" s="11"/>
      <c r="E172" s="11"/>
      <c r="F172" s="11"/>
    </row>
    <row r="173" spans="1:12" ht="15" customHeight="1">
      <c r="A173" s="87" t="s">
        <v>39</v>
      </c>
      <c r="B173" s="89" t="s">
        <v>0</v>
      </c>
      <c r="C173" s="90"/>
      <c r="D173" s="90"/>
      <c r="E173" s="27"/>
      <c r="F173" s="102" t="s">
        <v>92</v>
      </c>
    </row>
    <row r="174" spans="1:12" ht="30">
      <c r="A174" s="88"/>
      <c r="B174" s="18" t="s">
        <v>3</v>
      </c>
      <c r="C174" s="18" t="s">
        <v>1</v>
      </c>
      <c r="D174" s="18" t="s">
        <v>2</v>
      </c>
      <c r="E174" s="26" t="s">
        <v>54</v>
      </c>
      <c r="F174" s="103"/>
    </row>
    <row r="175" spans="1:12" ht="15" customHeight="1">
      <c r="A175" s="91" t="s">
        <v>41</v>
      </c>
      <c r="B175" s="93">
        <f>B177+B187+B191+B197</f>
        <v>621.42857142857144</v>
      </c>
      <c r="C175" s="95" t="s">
        <v>4</v>
      </c>
      <c r="D175" s="93">
        <f>D177+D187+D191+D197</f>
        <v>2301.6928571428571</v>
      </c>
      <c r="E175" s="93" t="s">
        <v>4</v>
      </c>
      <c r="F175" s="93">
        <f>F177+F187+F191+F197</f>
        <v>4280</v>
      </c>
    </row>
    <row r="176" spans="1:12">
      <c r="A176" s="92"/>
      <c r="B176" s="92"/>
      <c r="C176" s="92"/>
      <c r="D176" s="92"/>
      <c r="E176" s="114"/>
      <c r="F176" s="92"/>
    </row>
    <row r="177" spans="1:12">
      <c r="A177" s="2" t="s">
        <v>34</v>
      </c>
      <c r="B177" s="7">
        <f>SUM(B178:B186)</f>
        <v>222</v>
      </c>
      <c r="C177" s="8" t="s">
        <v>4</v>
      </c>
      <c r="D177" s="7">
        <f>SUM(D178:D186)</f>
        <v>835.44999999999982</v>
      </c>
      <c r="E177" s="24">
        <f>D177/D175</f>
        <v>0.36297197404394893</v>
      </c>
      <c r="F177" s="7">
        <f>SUM(F178:F186)</f>
        <v>1524</v>
      </c>
    </row>
    <row r="178" spans="1:12" s="3" customFormat="1">
      <c r="A178" s="22" t="s">
        <v>49</v>
      </c>
      <c r="B178" s="23">
        <v>50</v>
      </c>
      <c r="C178" s="6">
        <v>308</v>
      </c>
      <c r="D178" s="23">
        <f t="shared" ref="D178" si="46">C178/100*B178</f>
        <v>154</v>
      </c>
      <c r="E178" s="6" t="s">
        <v>4</v>
      </c>
      <c r="F178" s="6">
        <f t="shared" ref="F178" si="47">B178*$C$3</f>
        <v>350</v>
      </c>
      <c r="G178"/>
      <c r="H178"/>
      <c r="I178"/>
    </row>
    <row r="179" spans="1:12">
      <c r="A179" s="1" t="s">
        <v>66</v>
      </c>
      <c r="B179" s="4">
        <v>25</v>
      </c>
      <c r="C179" s="6">
        <v>270</v>
      </c>
      <c r="D179" s="4">
        <f t="shared" ref="D179:D185" si="48">C179/100*B179</f>
        <v>67.5</v>
      </c>
      <c r="E179" s="20" t="s">
        <v>4</v>
      </c>
      <c r="F179" s="6">
        <f t="shared" ref="F179:F186" si="49">B179*$C$3</f>
        <v>175</v>
      </c>
    </row>
    <row r="180" spans="1:12">
      <c r="A180" s="1" t="s">
        <v>9</v>
      </c>
      <c r="B180" s="4">
        <v>15</v>
      </c>
      <c r="C180" s="6">
        <v>460</v>
      </c>
      <c r="D180" s="4">
        <f t="shared" si="48"/>
        <v>69</v>
      </c>
      <c r="E180" s="20" t="s">
        <v>4</v>
      </c>
      <c r="F180" s="6">
        <f t="shared" si="49"/>
        <v>105</v>
      </c>
    </row>
    <row r="181" spans="1:12">
      <c r="A181" s="22" t="s">
        <v>46</v>
      </c>
      <c r="B181" s="4">
        <v>40</v>
      </c>
      <c r="C181" s="6">
        <v>397</v>
      </c>
      <c r="D181" s="4">
        <f t="shared" si="48"/>
        <v>158.80000000000001</v>
      </c>
      <c r="E181" s="20" t="s">
        <v>4</v>
      </c>
      <c r="F181" s="6">
        <f t="shared" si="49"/>
        <v>280</v>
      </c>
    </row>
    <row r="182" spans="1:12">
      <c r="A182" s="63" t="s">
        <v>6</v>
      </c>
      <c r="B182" s="4">
        <v>40</v>
      </c>
      <c r="C182" s="6">
        <v>370</v>
      </c>
      <c r="D182" s="4">
        <f t="shared" si="48"/>
        <v>148</v>
      </c>
      <c r="E182" s="20" t="s">
        <v>4</v>
      </c>
      <c r="F182" s="6">
        <f t="shared" si="49"/>
        <v>280</v>
      </c>
    </row>
    <row r="183" spans="1:12">
      <c r="A183" s="63" t="s">
        <v>91</v>
      </c>
      <c r="B183" s="4">
        <v>30</v>
      </c>
      <c r="C183" s="6">
        <v>471</v>
      </c>
      <c r="D183" s="4">
        <f t="shared" si="48"/>
        <v>141.30000000000001</v>
      </c>
      <c r="E183" s="20" t="s">
        <v>4</v>
      </c>
      <c r="F183" s="6">
        <f>B183*6</f>
        <v>180</v>
      </c>
      <c r="H183" s="109" t="s">
        <v>67</v>
      </c>
      <c r="I183" s="52" t="s">
        <v>39</v>
      </c>
      <c r="J183" s="51" t="s">
        <v>3</v>
      </c>
      <c r="K183" s="51" t="s">
        <v>1</v>
      </c>
      <c r="L183" s="51" t="s">
        <v>2</v>
      </c>
    </row>
    <row r="184" spans="1:12">
      <c r="A184" s="1" t="s">
        <v>7</v>
      </c>
      <c r="B184" s="4">
        <v>3</v>
      </c>
      <c r="C184" s="6" t="s">
        <v>4</v>
      </c>
      <c r="D184" s="4" t="s">
        <v>4</v>
      </c>
      <c r="E184" s="20" t="s">
        <v>4</v>
      </c>
      <c r="F184" s="6">
        <f t="shared" si="49"/>
        <v>21</v>
      </c>
      <c r="H184" s="109"/>
      <c r="I184" s="63" t="s">
        <v>6</v>
      </c>
      <c r="J184" s="4">
        <v>21</v>
      </c>
      <c r="K184" s="6">
        <v>370</v>
      </c>
      <c r="L184" s="4">
        <f t="shared" ref="L184" si="50">K184/100*J184</f>
        <v>77.7</v>
      </c>
    </row>
    <row r="185" spans="1:12">
      <c r="A185" s="1" t="s">
        <v>8</v>
      </c>
      <c r="B185" s="4">
        <v>4</v>
      </c>
      <c r="C185" s="6">
        <v>370</v>
      </c>
      <c r="D185" s="4">
        <f t="shared" si="48"/>
        <v>14.8</v>
      </c>
      <c r="E185" s="20" t="s">
        <v>4</v>
      </c>
      <c r="F185" s="6">
        <f t="shared" si="49"/>
        <v>28</v>
      </c>
      <c r="H185" s="109"/>
      <c r="I185" s="1" t="s">
        <v>58</v>
      </c>
      <c r="J185" s="50">
        <v>10</v>
      </c>
      <c r="K185" s="6">
        <v>645</v>
      </c>
      <c r="L185" s="4">
        <f>K185/100*J185</f>
        <v>64.5</v>
      </c>
    </row>
    <row r="186" spans="1:12">
      <c r="A186" s="1" t="s">
        <v>68</v>
      </c>
      <c r="B186" s="4">
        <v>15</v>
      </c>
      <c r="C186" s="6">
        <v>547</v>
      </c>
      <c r="D186" s="4">
        <f>C186/100*B186</f>
        <v>82.05</v>
      </c>
      <c r="E186" s="50" t="s">
        <v>4</v>
      </c>
      <c r="F186" s="50">
        <f t="shared" si="49"/>
        <v>105</v>
      </c>
      <c r="L186" s="57">
        <f>SUM(L184:L185)</f>
        <v>142.19999999999999</v>
      </c>
    </row>
    <row r="187" spans="1:12">
      <c r="A187" s="2" t="s">
        <v>11</v>
      </c>
      <c r="B187" s="8">
        <f>SUM(B188:B190)</f>
        <v>75</v>
      </c>
      <c r="C187" s="8" t="s">
        <v>4</v>
      </c>
      <c r="D187" s="8">
        <f>SUM(D188:D190)</f>
        <v>265.2</v>
      </c>
      <c r="E187" s="24">
        <f>D187/D175</f>
        <v>0.11521954337956225</v>
      </c>
      <c r="F187" s="8">
        <f>SUM(F188:F190)</f>
        <v>525</v>
      </c>
    </row>
    <row r="188" spans="1:12">
      <c r="A188" s="1" t="s">
        <v>53</v>
      </c>
      <c r="B188" s="20">
        <v>15</v>
      </c>
      <c r="C188" s="6">
        <v>648</v>
      </c>
      <c r="D188" s="4">
        <f>C188/100*B188</f>
        <v>97.2</v>
      </c>
      <c r="E188" s="20" t="s">
        <v>4</v>
      </c>
      <c r="F188" s="20">
        <f t="shared" ref="F188:F205" si="51">B188*$C$3</f>
        <v>105</v>
      </c>
    </row>
    <row r="189" spans="1:12">
      <c r="A189" s="1" t="s">
        <v>73</v>
      </c>
      <c r="B189" s="4">
        <v>30</v>
      </c>
      <c r="C189" s="6">
        <v>288</v>
      </c>
      <c r="D189" s="4">
        <f>C189/100*B189</f>
        <v>86.399999999999991</v>
      </c>
      <c r="E189" s="20" t="s">
        <v>4</v>
      </c>
      <c r="F189" s="20">
        <f t="shared" si="51"/>
        <v>210</v>
      </c>
    </row>
    <row r="190" spans="1:12">
      <c r="A190" s="1" t="s">
        <v>57</v>
      </c>
      <c r="B190" s="20">
        <v>30</v>
      </c>
      <c r="C190" s="49">
        <v>272</v>
      </c>
      <c r="D190" s="4">
        <f>C190/100*B190</f>
        <v>81.600000000000009</v>
      </c>
      <c r="E190" s="20" t="s">
        <v>4</v>
      </c>
      <c r="F190" s="20">
        <f t="shared" si="51"/>
        <v>210</v>
      </c>
    </row>
    <row r="191" spans="1:12">
      <c r="A191" s="2" t="s">
        <v>13</v>
      </c>
      <c r="B191" s="8">
        <f>SUM(B192:B196)</f>
        <v>138</v>
      </c>
      <c r="C191" s="8" t="s">
        <v>4</v>
      </c>
      <c r="D191" s="8">
        <f>SUM(D192:D196)</f>
        <v>560.1</v>
      </c>
      <c r="E191" s="24">
        <f>D191/D175</f>
        <v>0.24334263290683567</v>
      </c>
      <c r="F191" s="8">
        <f>SUM(F192:F196)</f>
        <v>926</v>
      </c>
    </row>
    <row r="192" spans="1:12">
      <c r="A192" s="54" t="s">
        <v>46</v>
      </c>
      <c r="B192" s="20">
        <v>40</v>
      </c>
      <c r="C192" s="6">
        <v>397</v>
      </c>
      <c r="D192" s="4">
        <f>C192/100*B192</f>
        <v>158.80000000000001</v>
      </c>
      <c r="E192" s="20" t="s">
        <v>4</v>
      </c>
      <c r="F192" s="21">
        <f t="shared" si="51"/>
        <v>280</v>
      </c>
    </row>
    <row r="193" spans="1:12">
      <c r="A193" s="63" t="s">
        <v>91</v>
      </c>
      <c r="B193" s="20">
        <v>40</v>
      </c>
      <c r="C193" s="6">
        <v>471</v>
      </c>
      <c r="D193" s="4">
        <f t="shared" ref="D193:D195" si="52">C193/100*B193</f>
        <v>188.4</v>
      </c>
      <c r="E193" s="20" t="s">
        <v>4</v>
      </c>
      <c r="F193" s="6">
        <f>B193*6</f>
        <v>240</v>
      </c>
      <c r="H193" s="109" t="s">
        <v>67</v>
      </c>
      <c r="I193" s="52" t="s">
        <v>39</v>
      </c>
      <c r="J193" s="51" t="s">
        <v>3</v>
      </c>
      <c r="K193" s="51" t="s">
        <v>1</v>
      </c>
      <c r="L193" s="51" t="s">
        <v>2</v>
      </c>
    </row>
    <row r="194" spans="1:12">
      <c r="A194" s="63" t="s">
        <v>6</v>
      </c>
      <c r="B194" s="20">
        <v>35</v>
      </c>
      <c r="C194" s="6">
        <v>370</v>
      </c>
      <c r="D194" s="4">
        <f t="shared" si="52"/>
        <v>129.5</v>
      </c>
      <c r="E194" s="20" t="s">
        <v>4</v>
      </c>
      <c r="F194" s="21">
        <f t="shared" si="51"/>
        <v>245</v>
      </c>
      <c r="H194" s="109"/>
      <c r="I194" s="63" t="s">
        <v>6</v>
      </c>
      <c r="J194" s="4">
        <v>22</v>
      </c>
      <c r="K194" s="6">
        <v>370</v>
      </c>
      <c r="L194" s="4">
        <f t="shared" ref="L194" si="53">K194/100*J194</f>
        <v>81.400000000000006</v>
      </c>
    </row>
    <row r="195" spans="1:12">
      <c r="A195" s="1" t="s">
        <v>10</v>
      </c>
      <c r="B195" s="20">
        <v>20</v>
      </c>
      <c r="C195" s="6">
        <v>417</v>
      </c>
      <c r="D195" s="4">
        <f t="shared" si="52"/>
        <v>83.4</v>
      </c>
      <c r="E195" s="20" t="s">
        <v>4</v>
      </c>
      <c r="F195" s="21">
        <f t="shared" si="51"/>
        <v>140</v>
      </c>
      <c r="H195" s="109"/>
      <c r="I195" s="1" t="s">
        <v>53</v>
      </c>
      <c r="J195" s="50">
        <v>16</v>
      </c>
      <c r="K195" s="6">
        <v>648</v>
      </c>
      <c r="L195" s="50">
        <f>K195/100*J195</f>
        <v>103.68</v>
      </c>
    </row>
    <row r="196" spans="1:12">
      <c r="A196" s="1" t="s">
        <v>7</v>
      </c>
      <c r="B196" s="20">
        <v>3</v>
      </c>
      <c r="C196" s="20" t="s">
        <v>4</v>
      </c>
      <c r="D196" s="4" t="s">
        <v>4</v>
      </c>
      <c r="E196" s="20" t="s">
        <v>4</v>
      </c>
      <c r="F196" s="21">
        <f t="shared" si="51"/>
        <v>21</v>
      </c>
      <c r="L196" s="57">
        <f>SUM(L194:L195)</f>
        <v>185.08</v>
      </c>
    </row>
    <row r="197" spans="1:12">
      <c r="A197" s="2" t="s">
        <v>14</v>
      </c>
      <c r="B197" s="8">
        <f>SUM(B198:B205)</f>
        <v>186.42857142857144</v>
      </c>
      <c r="C197" s="8" t="s">
        <v>4</v>
      </c>
      <c r="D197" s="8">
        <f>SUM(D198:D205)</f>
        <v>640.94285714285718</v>
      </c>
      <c r="E197" s="24">
        <f>D197/D175</f>
        <v>0.2784658496696531</v>
      </c>
      <c r="F197" s="8">
        <f>SUM(F198:F205)</f>
        <v>1305</v>
      </c>
    </row>
    <row r="198" spans="1:12">
      <c r="A198" s="1" t="s">
        <v>62</v>
      </c>
      <c r="B198" s="20">
        <v>50</v>
      </c>
      <c r="C198" s="6">
        <v>310</v>
      </c>
      <c r="D198" s="4">
        <f t="shared" ref="D198:D205" si="54">C198/100*B198</f>
        <v>155</v>
      </c>
      <c r="E198" s="20" t="s">
        <v>4</v>
      </c>
      <c r="F198" s="21">
        <f t="shared" si="51"/>
        <v>350</v>
      </c>
    </row>
    <row r="199" spans="1:12">
      <c r="A199" s="22" t="s">
        <v>48</v>
      </c>
      <c r="B199" s="82">
        <f>150/7</f>
        <v>21.428571428571427</v>
      </c>
      <c r="C199" s="6">
        <v>395</v>
      </c>
      <c r="D199" s="4">
        <f t="shared" si="54"/>
        <v>84.642857142857139</v>
      </c>
      <c r="E199" s="50" t="s">
        <v>4</v>
      </c>
      <c r="F199" s="50">
        <f t="shared" si="51"/>
        <v>150</v>
      </c>
    </row>
    <row r="200" spans="1:12">
      <c r="A200" s="58" t="s">
        <v>18</v>
      </c>
      <c r="B200" s="59">
        <v>6</v>
      </c>
      <c r="C200" s="59">
        <v>100</v>
      </c>
      <c r="D200" s="60">
        <f t="shared" si="54"/>
        <v>6</v>
      </c>
      <c r="E200" s="59" t="s">
        <v>4</v>
      </c>
      <c r="F200" s="59">
        <f t="shared" si="51"/>
        <v>42</v>
      </c>
    </row>
    <row r="201" spans="1:12">
      <c r="A201" s="58" t="s">
        <v>19</v>
      </c>
      <c r="B201" s="59">
        <v>1</v>
      </c>
      <c r="C201" s="59" t="s">
        <v>4</v>
      </c>
      <c r="D201" s="60" t="s">
        <v>4</v>
      </c>
      <c r="E201" s="59" t="s">
        <v>4</v>
      </c>
      <c r="F201" s="59">
        <f t="shared" si="51"/>
        <v>7</v>
      </c>
    </row>
    <row r="202" spans="1:12">
      <c r="A202" s="22" t="s">
        <v>46</v>
      </c>
      <c r="B202" s="20">
        <v>40</v>
      </c>
      <c r="C202" s="6">
        <v>397</v>
      </c>
      <c r="D202" s="4">
        <f t="shared" si="54"/>
        <v>158.80000000000001</v>
      </c>
      <c r="E202" s="20" t="s">
        <v>4</v>
      </c>
      <c r="F202" s="21">
        <f t="shared" si="51"/>
        <v>280</v>
      </c>
    </row>
    <row r="203" spans="1:12">
      <c r="A203" s="1" t="s">
        <v>7</v>
      </c>
      <c r="B203" s="20">
        <v>3</v>
      </c>
      <c r="C203" s="6" t="s">
        <v>4</v>
      </c>
      <c r="D203" s="4" t="s">
        <v>4</v>
      </c>
      <c r="E203" s="20" t="s">
        <v>4</v>
      </c>
      <c r="F203" s="21">
        <f t="shared" si="51"/>
        <v>21</v>
      </c>
    </row>
    <row r="204" spans="1:12">
      <c r="A204" s="1" t="s">
        <v>59</v>
      </c>
      <c r="B204" s="81">
        <v>25</v>
      </c>
      <c r="C204" s="6">
        <v>354</v>
      </c>
      <c r="D204" s="4">
        <f>C204/100*B204</f>
        <v>88.5</v>
      </c>
      <c r="E204" s="81" t="s">
        <v>4</v>
      </c>
      <c r="F204" s="81">
        <f t="shared" si="51"/>
        <v>175</v>
      </c>
    </row>
    <row r="205" spans="1:12">
      <c r="A205" s="63" t="s">
        <v>6</v>
      </c>
      <c r="B205" s="4">
        <v>40</v>
      </c>
      <c r="C205" s="6">
        <v>370</v>
      </c>
      <c r="D205" s="4">
        <f t="shared" si="54"/>
        <v>148</v>
      </c>
      <c r="E205" s="21" t="s">
        <v>4</v>
      </c>
      <c r="F205" s="21">
        <f t="shared" si="51"/>
        <v>280</v>
      </c>
    </row>
    <row r="206" spans="1:12">
      <c r="A206" s="11"/>
      <c r="B206" s="10"/>
      <c r="C206" s="11"/>
      <c r="D206" s="11"/>
      <c r="E206" s="11"/>
      <c r="F206" s="11"/>
    </row>
    <row r="207" spans="1:12" ht="15" customHeight="1">
      <c r="A207" s="87" t="s">
        <v>39</v>
      </c>
      <c r="B207" s="89" t="s">
        <v>0</v>
      </c>
      <c r="C207" s="90"/>
      <c r="D207" s="90"/>
      <c r="E207" s="27"/>
      <c r="F207" s="102" t="s">
        <v>92</v>
      </c>
    </row>
    <row r="208" spans="1:12" ht="30">
      <c r="A208" s="88"/>
      <c r="B208" s="18" t="s">
        <v>3</v>
      </c>
      <c r="C208" s="18" t="s">
        <v>1</v>
      </c>
      <c r="D208" s="18" t="s">
        <v>2</v>
      </c>
      <c r="E208" s="26" t="s">
        <v>54</v>
      </c>
      <c r="F208" s="103"/>
    </row>
    <row r="209" spans="1:12" ht="15" customHeight="1">
      <c r="A209" s="91" t="s">
        <v>42</v>
      </c>
      <c r="B209" s="93">
        <f>B211+B221+B225+B231</f>
        <v>612.42857142857144</v>
      </c>
      <c r="C209" s="95" t="s">
        <v>4</v>
      </c>
      <c r="D209" s="93">
        <f>D211+D221+D225+D231</f>
        <v>2273.2228571428568</v>
      </c>
      <c r="E209" s="93" t="s">
        <v>4</v>
      </c>
      <c r="F209" s="93">
        <f>F211+F221+F225+F231</f>
        <v>4217</v>
      </c>
    </row>
    <row r="210" spans="1:12">
      <c r="A210" s="92"/>
      <c r="B210" s="92"/>
      <c r="C210" s="92"/>
      <c r="D210" s="92"/>
      <c r="E210" s="114"/>
      <c r="F210" s="92"/>
    </row>
    <row r="211" spans="1:12">
      <c r="A211" s="2" t="s">
        <v>34</v>
      </c>
      <c r="B211" s="7">
        <f>SUM(B212:B220)</f>
        <v>227</v>
      </c>
      <c r="C211" s="8" t="s">
        <v>4</v>
      </c>
      <c r="D211" s="7">
        <f>SUM(D212:D220)</f>
        <v>804.59999999999991</v>
      </c>
      <c r="E211" s="24">
        <f>D211/D209</f>
        <v>0.35394681936784528</v>
      </c>
      <c r="F211" s="7">
        <f>SUM(F212:F220)</f>
        <v>1559</v>
      </c>
    </row>
    <row r="212" spans="1:12" s="3" customFormat="1">
      <c r="A212" s="22" t="s">
        <v>70</v>
      </c>
      <c r="B212" s="23">
        <v>50</v>
      </c>
      <c r="C212" s="6">
        <v>308</v>
      </c>
      <c r="D212" s="23">
        <f t="shared" ref="D212" si="55">C212/100*B212</f>
        <v>154</v>
      </c>
      <c r="E212" s="6" t="s">
        <v>4</v>
      </c>
      <c r="F212" s="6">
        <f t="shared" ref="F212" si="56">B212*$C$3</f>
        <v>350</v>
      </c>
      <c r="G212"/>
      <c r="H212"/>
      <c r="I212"/>
    </row>
    <row r="213" spans="1:12">
      <c r="A213" s="1" t="s">
        <v>66</v>
      </c>
      <c r="B213" s="4">
        <v>25</v>
      </c>
      <c r="C213" s="6">
        <v>270</v>
      </c>
      <c r="D213" s="4">
        <f t="shared" ref="D213:D219" si="57">C213/100*B213</f>
        <v>67.5</v>
      </c>
      <c r="E213" s="20" t="s">
        <v>4</v>
      </c>
      <c r="F213" s="6">
        <f t="shared" ref="F213:F220" si="58">B213*$C$3</f>
        <v>175</v>
      </c>
    </row>
    <row r="214" spans="1:12">
      <c r="A214" s="1" t="s">
        <v>9</v>
      </c>
      <c r="B214" s="4">
        <v>15</v>
      </c>
      <c r="C214" s="6">
        <v>460</v>
      </c>
      <c r="D214" s="4">
        <f t="shared" si="57"/>
        <v>69</v>
      </c>
      <c r="E214" s="20" t="s">
        <v>4</v>
      </c>
      <c r="F214" s="6">
        <f t="shared" si="58"/>
        <v>105</v>
      </c>
    </row>
    <row r="215" spans="1:12">
      <c r="A215" s="22" t="s">
        <v>46</v>
      </c>
      <c r="B215" s="4">
        <v>40</v>
      </c>
      <c r="C215" s="6">
        <v>397</v>
      </c>
      <c r="D215" s="4">
        <f t="shared" si="57"/>
        <v>158.80000000000001</v>
      </c>
      <c r="E215" s="20" t="s">
        <v>4</v>
      </c>
      <c r="F215" s="6">
        <f t="shared" si="58"/>
        <v>280</v>
      </c>
    </row>
    <row r="216" spans="1:12">
      <c r="A216" s="63" t="s">
        <v>6</v>
      </c>
      <c r="B216" s="4">
        <v>40</v>
      </c>
      <c r="C216" s="6">
        <v>370</v>
      </c>
      <c r="D216" s="4">
        <f t="shared" si="57"/>
        <v>148</v>
      </c>
      <c r="E216" s="20" t="s">
        <v>4</v>
      </c>
      <c r="F216" s="6">
        <f t="shared" si="58"/>
        <v>280</v>
      </c>
    </row>
    <row r="217" spans="1:12">
      <c r="A217" s="63" t="s">
        <v>91</v>
      </c>
      <c r="B217" s="4">
        <v>30</v>
      </c>
      <c r="C217" s="6">
        <v>471</v>
      </c>
      <c r="D217" s="4">
        <f t="shared" si="57"/>
        <v>141.30000000000001</v>
      </c>
      <c r="E217" s="20" t="s">
        <v>4</v>
      </c>
      <c r="F217" s="6">
        <f>B217*6</f>
        <v>180</v>
      </c>
      <c r="H217" s="109" t="s">
        <v>67</v>
      </c>
      <c r="I217" s="52" t="s">
        <v>39</v>
      </c>
      <c r="J217" s="51" t="s">
        <v>3</v>
      </c>
      <c r="K217" s="51" t="s">
        <v>1</v>
      </c>
      <c r="L217" s="51" t="s">
        <v>2</v>
      </c>
    </row>
    <row r="218" spans="1:12">
      <c r="A218" s="1" t="s">
        <v>7</v>
      </c>
      <c r="B218" s="4">
        <v>3</v>
      </c>
      <c r="C218" s="6" t="s">
        <v>4</v>
      </c>
      <c r="D218" s="4" t="s">
        <v>4</v>
      </c>
      <c r="E218" s="20" t="s">
        <v>4</v>
      </c>
      <c r="F218" s="6">
        <f t="shared" si="58"/>
        <v>21</v>
      </c>
      <c r="H218" s="109"/>
      <c r="I218" s="63" t="s">
        <v>6</v>
      </c>
      <c r="J218" s="4">
        <v>20</v>
      </c>
      <c r="K218" s="6">
        <v>370</v>
      </c>
      <c r="L218" s="4">
        <f t="shared" ref="L218" si="59">K218/100*J218</f>
        <v>74</v>
      </c>
    </row>
    <row r="219" spans="1:12">
      <c r="A219" s="1" t="s">
        <v>8</v>
      </c>
      <c r="B219" s="4">
        <v>4</v>
      </c>
      <c r="C219" s="6">
        <v>370</v>
      </c>
      <c r="D219" s="4">
        <f t="shared" si="57"/>
        <v>14.8</v>
      </c>
      <c r="E219" s="20" t="s">
        <v>4</v>
      </c>
      <c r="F219" s="6">
        <f t="shared" si="58"/>
        <v>28</v>
      </c>
      <c r="H219" s="109"/>
      <c r="I219" s="1" t="s">
        <v>69</v>
      </c>
      <c r="J219" s="50">
        <v>12</v>
      </c>
      <c r="K219" s="6">
        <v>548</v>
      </c>
      <c r="L219" s="50">
        <f>K219/100*J219</f>
        <v>65.760000000000005</v>
      </c>
    </row>
    <row r="220" spans="1:12">
      <c r="A220" s="1" t="s">
        <v>93</v>
      </c>
      <c r="B220" s="81">
        <v>20</v>
      </c>
      <c r="C220" s="49">
        <v>256</v>
      </c>
      <c r="D220" s="4">
        <f>C220/100*B220</f>
        <v>51.2</v>
      </c>
      <c r="E220" s="81" t="s">
        <v>4</v>
      </c>
      <c r="F220" s="81">
        <f t="shared" si="58"/>
        <v>140</v>
      </c>
      <c r="L220" s="57">
        <f>SUM(L218:L219)</f>
        <v>139.76</v>
      </c>
    </row>
    <row r="221" spans="1:12">
      <c r="A221" s="2" t="s">
        <v>11</v>
      </c>
      <c r="B221" s="8">
        <f>SUM(B222:B224)</f>
        <v>60</v>
      </c>
      <c r="C221" s="8" t="s">
        <v>4</v>
      </c>
      <c r="D221" s="8">
        <f>SUM(D222:D224)</f>
        <v>219.3</v>
      </c>
      <c r="E221" s="24">
        <f>D221/D209</f>
        <v>9.6470963817261349E-2</v>
      </c>
      <c r="F221" s="8">
        <f>SUM(F222:F224)</f>
        <v>420</v>
      </c>
    </row>
    <row r="222" spans="1:12">
      <c r="A222" s="1" t="s">
        <v>58</v>
      </c>
      <c r="B222" s="20">
        <v>15</v>
      </c>
      <c r="C222" s="6">
        <v>645</v>
      </c>
      <c r="D222" s="4">
        <f>C222/100*B222</f>
        <v>96.75</v>
      </c>
      <c r="E222" s="20" t="s">
        <v>4</v>
      </c>
      <c r="F222" s="20">
        <f t="shared" ref="F222:F239" si="60">B222*$C$3</f>
        <v>105</v>
      </c>
    </row>
    <row r="223" spans="1:12">
      <c r="A223" s="1" t="s">
        <v>57</v>
      </c>
      <c r="B223" s="45">
        <v>30</v>
      </c>
      <c r="C223" s="49">
        <v>272</v>
      </c>
      <c r="D223" s="4">
        <f>C223/100*B223</f>
        <v>81.600000000000009</v>
      </c>
      <c r="E223" s="45" t="s">
        <v>4</v>
      </c>
      <c r="F223" s="45">
        <f t="shared" si="60"/>
        <v>210</v>
      </c>
    </row>
    <row r="224" spans="1:12">
      <c r="A224" s="12" t="s">
        <v>52</v>
      </c>
      <c r="B224" s="50">
        <v>15</v>
      </c>
      <c r="C224" s="6">
        <v>273</v>
      </c>
      <c r="D224" s="4">
        <f>C224/100*B224</f>
        <v>40.950000000000003</v>
      </c>
      <c r="E224" s="50" t="s">
        <v>4</v>
      </c>
      <c r="F224" s="50">
        <f t="shared" si="60"/>
        <v>105</v>
      </c>
    </row>
    <row r="225" spans="1:12">
      <c r="A225" s="2" t="s">
        <v>13</v>
      </c>
      <c r="B225" s="8">
        <f>SUM(B226:B230)</f>
        <v>153</v>
      </c>
      <c r="C225" s="8" t="s">
        <v>4</v>
      </c>
      <c r="D225" s="8">
        <f>SUM(D226:D230)</f>
        <v>602.20000000000005</v>
      </c>
      <c r="E225" s="24">
        <f>D225/D209</f>
        <v>0.2649102344311664</v>
      </c>
      <c r="F225" s="8">
        <f>SUM(F226:F230)</f>
        <v>1031</v>
      </c>
    </row>
    <row r="226" spans="1:12">
      <c r="A226" s="54" t="s">
        <v>46</v>
      </c>
      <c r="B226" s="20">
        <v>40</v>
      </c>
      <c r="C226" s="6">
        <v>397</v>
      </c>
      <c r="D226" s="4">
        <f>C226/100*B226</f>
        <v>158.80000000000001</v>
      </c>
      <c r="E226" s="20" t="s">
        <v>4</v>
      </c>
      <c r="F226" s="21">
        <f t="shared" si="60"/>
        <v>280</v>
      </c>
    </row>
    <row r="227" spans="1:12">
      <c r="A227" s="63" t="s">
        <v>91</v>
      </c>
      <c r="B227" s="20">
        <v>40</v>
      </c>
      <c r="C227" s="6">
        <v>471</v>
      </c>
      <c r="D227" s="4">
        <f t="shared" ref="D227:D236" si="61">C227/100*B227</f>
        <v>188.4</v>
      </c>
      <c r="E227" s="20" t="s">
        <v>4</v>
      </c>
      <c r="F227" s="6">
        <f>B227*6</f>
        <v>240</v>
      </c>
      <c r="H227" s="109" t="s">
        <v>67</v>
      </c>
      <c r="I227" s="52" t="s">
        <v>39</v>
      </c>
      <c r="J227" s="51" t="s">
        <v>3</v>
      </c>
      <c r="K227" s="51" t="s">
        <v>1</v>
      </c>
      <c r="L227" s="51" t="s">
        <v>2</v>
      </c>
    </row>
    <row r="228" spans="1:12">
      <c r="A228" s="63" t="s">
        <v>6</v>
      </c>
      <c r="B228" s="20">
        <v>45</v>
      </c>
      <c r="C228" s="6">
        <v>370</v>
      </c>
      <c r="D228" s="4">
        <f t="shared" si="61"/>
        <v>166.5</v>
      </c>
      <c r="E228" s="20" t="s">
        <v>4</v>
      </c>
      <c r="F228" s="21">
        <f t="shared" si="60"/>
        <v>315</v>
      </c>
      <c r="H228" s="109"/>
      <c r="I228" s="63" t="s">
        <v>6</v>
      </c>
      <c r="J228" s="4">
        <v>30</v>
      </c>
      <c r="K228" s="6">
        <v>370</v>
      </c>
      <c r="L228" s="4">
        <f t="shared" ref="L228" si="62">K228/100*J228</f>
        <v>111</v>
      </c>
    </row>
    <row r="229" spans="1:12">
      <c r="A229" s="1" t="s">
        <v>59</v>
      </c>
      <c r="B229" s="81">
        <v>25</v>
      </c>
      <c r="C229" s="6">
        <v>354</v>
      </c>
      <c r="D229" s="4">
        <f>C229/100*B229</f>
        <v>88.5</v>
      </c>
      <c r="E229" s="81" t="s">
        <v>4</v>
      </c>
      <c r="F229" s="81">
        <f t="shared" si="60"/>
        <v>175</v>
      </c>
      <c r="H229" s="109"/>
      <c r="I229" s="1" t="s">
        <v>58</v>
      </c>
      <c r="J229" s="50">
        <v>12</v>
      </c>
      <c r="K229" s="6">
        <v>645</v>
      </c>
      <c r="L229" s="4">
        <f>K229/100*J229</f>
        <v>77.400000000000006</v>
      </c>
    </row>
    <row r="230" spans="1:12">
      <c r="A230" s="1" t="s">
        <v>7</v>
      </c>
      <c r="B230" s="20">
        <v>3</v>
      </c>
      <c r="C230" s="6" t="s">
        <v>4</v>
      </c>
      <c r="D230" s="4" t="s">
        <v>4</v>
      </c>
      <c r="E230" s="20" t="s">
        <v>4</v>
      </c>
      <c r="F230" s="21">
        <f t="shared" si="60"/>
        <v>21</v>
      </c>
      <c r="L230" s="57">
        <f>SUM(L228:L229)</f>
        <v>188.4</v>
      </c>
    </row>
    <row r="231" spans="1:12">
      <c r="A231" s="2" t="s">
        <v>14</v>
      </c>
      <c r="B231" s="8">
        <f>SUM(B232:B239)</f>
        <v>172.42857142857144</v>
      </c>
      <c r="C231" s="8" t="s">
        <v>4</v>
      </c>
      <c r="D231" s="8">
        <f>SUM(D232:D239)</f>
        <v>647.12285714285713</v>
      </c>
      <c r="E231" s="24">
        <f>D231/D209</f>
        <v>0.2846719823837271</v>
      </c>
      <c r="F231" s="8">
        <f>SUM(F232:F239)</f>
        <v>1207</v>
      </c>
    </row>
    <row r="232" spans="1:12">
      <c r="A232" s="1" t="s">
        <v>5</v>
      </c>
      <c r="B232" s="20">
        <v>50</v>
      </c>
      <c r="C232" s="6">
        <v>329</v>
      </c>
      <c r="D232" s="4">
        <f t="shared" si="61"/>
        <v>164.5</v>
      </c>
      <c r="E232" s="20" t="s">
        <v>4</v>
      </c>
      <c r="F232" s="21">
        <f t="shared" si="60"/>
        <v>350</v>
      </c>
    </row>
    <row r="233" spans="1:12">
      <c r="A233" s="22" t="s">
        <v>48</v>
      </c>
      <c r="B233" s="82">
        <f>150/7</f>
        <v>21.428571428571427</v>
      </c>
      <c r="C233" s="6">
        <v>395</v>
      </c>
      <c r="D233" s="4">
        <f t="shared" si="61"/>
        <v>84.642857142857139</v>
      </c>
      <c r="E233" s="50" t="s">
        <v>4</v>
      </c>
      <c r="F233" s="50">
        <f t="shared" si="60"/>
        <v>150</v>
      </c>
    </row>
    <row r="234" spans="1:12">
      <c r="A234" s="58" t="s">
        <v>18</v>
      </c>
      <c r="B234" s="59">
        <v>6</v>
      </c>
      <c r="C234" s="59">
        <v>100</v>
      </c>
      <c r="D234" s="60">
        <f t="shared" si="61"/>
        <v>6</v>
      </c>
      <c r="E234" s="59" t="s">
        <v>4</v>
      </c>
      <c r="F234" s="59">
        <f t="shared" si="60"/>
        <v>42</v>
      </c>
    </row>
    <row r="235" spans="1:12">
      <c r="A235" s="58" t="s">
        <v>19</v>
      </c>
      <c r="B235" s="59">
        <v>1</v>
      </c>
      <c r="C235" s="59" t="s">
        <v>4</v>
      </c>
      <c r="D235" s="60" t="s">
        <v>4</v>
      </c>
      <c r="E235" s="59" t="s">
        <v>4</v>
      </c>
      <c r="F235" s="59">
        <f t="shared" si="60"/>
        <v>7</v>
      </c>
    </row>
    <row r="236" spans="1:12">
      <c r="A236" s="22" t="s">
        <v>46</v>
      </c>
      <c r="B236" s="20">
        <v>40</v>
      </c>
      <c r="C236" s="6">
        <v>397</v>
      </c>
      <c r="D236" s="4">
        <f t="shared" si="61"/>
        <v>158.80000000000001</v>
      </c>
      <c r="E236" s="20" t="s">
        <v>4</v>
      </c>
      <c r="F236" s="21">
        <f t="shared" si="60"/>
        <v>280</v>
      </c>
    </row>
    <row r="237" spans="1:12">
      <c r="A237" s="1" t="s">
        <v>7</v>
      </c>
      <c r="B237" s="20">
        <v>3</v>
      </c>
      <c r="C237" s="6" t="s">
        <v>4</v>
      </c>
      <c r="D237" s="4" t="s">
        <v>4</v>
      </c>
      <c r="E237" s="20" t="s">
        <v>4</v>
      </c>
      <c r="F237" s="21">
        <f t="shared" si="60"/>
        <v>21</v>
      </c>
    </row>
    <row r="238" spans="1:12">
      <c r="A238" s="1" t="s">
        <v>53</v>
      </c>
      <c r="B238" s="81">
        <v>16</v>
      </c>
      <c r="C238" s="6">
        <v>648</v>
      </c>
      <c r="D238" s="81">
        <f>C238/100*B238</f>
        <v>103.68</v>
      </c>
      <c r="E238" s="50" t="s">
        <v>4</v>
      </c>
      <c r="F238" s="50">
        <f t="shared" si="60"/>
        <v>112</v>
      </c>
    </row>
    <row r="239" spans="1:12">
      <c r="A239" s="63" t="s">
        <v>6</v>
      </c>
      <c r="B239" s="4">
        <v>35</v>
      </c>
      <c r="C239" s="6">
        <v>370</v>
      </c>
      <c r="D239" s="4">
        <f t="shared" ref="D239" si="63">C239/100*B239</f>
        <v>129.5</v>
      </c>
      <c r="E239" s="21" t="s">
        <v>4</v>
      </c>
      <c r="F239" s="21">
        <f t="shared" si="60"/>
        <v>245</v>
      </c>
    </row>
    <row r="240" spans="1:12">
      <c r="A240" s="11"/>
      <c r="B240" s="10"/>
      <c r="C240" s="11"/>
      <c r="D240" s="11"/>
      <c r="E240" s="11"/>
      <c r="F240" s="11"/>
    </row>
    <row r="241" spans="1:12" ht="15" customHeight="1">
      <c r="A241" s="87" t="s">
        <v>39</v>
      </c>
      <c r="B241" s="89" t="s">
        <v>0</v>
      </c>
      <c r="C241" s="90"/>
      <c r="D241" s="90"/>
      <c r="E241" s="27"/>
      <c r="F241" s="102" t="s">
        <v>92</v>
      </c>
    </row>
    <row r="242" spans="1:12" ht="30">
      <c r="A242" s="88"/>
      <c r="B242" s="18" t="s">
        <v>3</v>
      </c>
      <c r="C242" s="18" t="s">
        <v>1</v>
      </c>
      <c r="D242" s="18" t="s">
        <v>2</v>
      </c>
      <c r="E242" s="26" t="s">
        <v>54</v>
      </c>
      <c r="F242" s="103"/>
    </row>
    <row r="243" spans="1:12" ht="15" customHeight="1">
      <c r="A243" s="91" t="s">
        <v>43</v>
      </c>
      <c r="B243" s="93">
        <f>B245+B255+B259+B265</f>
        <v>648.42857142857144</v>
      </c>
      <c r="C243" s="95" t="s">
        <v>4</v>
      </c>
      <c r="D243" s="93">
        <f>D245+D255+D259+D265</f>
        <v>2241.3828571428571</v>
      </c>
      <c r="E243" s="93" t="s">
        <v>4</v>
      </c>
      <c r="F243" s="93">
        <f>F245+F255+F259+F265</f>
        <v>4469</v>
      </c>
    </row>
    <row r="244" spans="1:12">
      <c r="A244" s="92"/>
      <c r="B244" s="92"/>
      <c r="C244" s="92"/>
      <c r="D244" s="92"/>
      <c r="E244" s="114"/>
      <c r="F244" s="92"/>
    </row>
    <row r="245" spans="1:12">
      <c r="A245" s="2" t="s">
        <v>34</v>
      </c>
      <c r="B245" s="7">
        <f>SUM(B246:B254)</f>
        <v>227</v>
      </c>
      <c r="C245" s="8" t="s">
        <v>4</v>
      </c>
      <c r="D245" s="7">
        <f>SUM(D246:D254)</f>
        <v>799.84999999999991</v>
      </c>
      <c r="E245" s="24">
        <f>D245/D243</f>
        <v>0.35685558915159515</v>
      </c>
      <c r="F245" s="7">
        <f>SUM(F246:F254)</f>
        <v>1559</v>
      </c>
    </row>
    <row r="246" spans="1:12" s="3" customFormat="1">
      <c r="A246" s="63" t="s">
        <v>71</v>
      </c>
      <c r="B246" s="23">
        <v>50</v>
      </c>
      <c r="C246" s="6">
        <v>308</v>
      </c>
      <c r="D246" s="23">
        <f t="shared" ref="D246" si="64">C246/100*B246</f>
        <v>154</v>
      </c>
      <c r="E246" s="6" t="s">
        <v>4</v>
      </c>
      <c r="F246" s="6">
        <f t="shared" ref="F246" si="65">B246*$C$3</f>
        <v>350</v>
      </c>
      <c r="G246"/>
      <c r="H246"/>
      <c r="I246"/>
    </row>
    <row r="247" spans="1:12">
      <c r="A247" s="1" t="s">
        <v>66</v>
      </c>
      <c r="B247" s="4">
        <v>25</v>
      </c>
      <c r="C247" s="6">
        <v>270</v>
      </c>
      <c r="D247" s="4">
        <f t="shared" ref="D247:D253" si="66">C247/100*B247</f>
        <v>67.5</v>
      </c>
      <c r="E247" s="20" t="s">
        <v>4</v>
      </c>
      <c r="F247" s="6">
        <f t="shared" ref="F247:F254" si="67">B247*$C$3</f>
        <v>175</v>
      </c>
    </row>
    <row r="248" spans="1:12">
      <c r="A248" s="1" t="s">
        <v>9</v>
      </c>
      <c r="B248" s="4">
        <v>15</v>
      </c>
      <c r="C248" s="6">
        <v>460</v>
      </c>
      <c r="D248" s="4">
        <f t="shared" si="66"/>
        <v>69</v>
      </c>
      <c r="E248" s="20" t="s">
        <v>4</v>
      </c>
      <c r="F248" s="6">
        <f t="shared" si="67"/>
        <v>105</v>
      </c>
    </row>
    <row r="249" spans="1:12">
      <c r="A249" s="63" t="s">
        <v>51</v>
      </c>
      <c r="B249" s="4">
        <v>50</v>
      </c>
      <c r="C249" s="6">
        <v>254</v>
      </c>
      <c r="D249" s="4">
        <f t="shared" si="66"/>
        <v>127</v>
      </c>
      <c r="E249" s="20" t="s">
        <v>4</v>
      </c>
      <c r="F249" s="6">
        <f t="shared" si="67"/>
        <v>350</v>
      </c>
    </row>
    <row r="250" spans="1:12">
      <c r="A250" s="63" t="s">
        <v>6</v>
      </c>
      <c r="B250" s="4">
        <v>35</v>
      </c>
      <c r="C250" s="6">
        <v>370</v>
      </c>
      <c r="D250" s="4">
        <f t="shared" si="66"/>
        <v>129.5</v>
      </c>
      <c r="E250" s="20" t="s">
        <v>4</v>
      </c>
      <c r="F250" s="6">
        <f t="shared" si="67"/>
        <v>245</v>
      </c>
    </row>
    <row r="251" spans="1:12">
      <c r="A251" s="63" t="s">
        <v>91</v>
      </c>
      <c r="B251" s="4">
        <v>30</v>
      </c>
      <c r="C251" s="6">
        <v>471</v>
      </c>
      <c r="D251" s="4">
        <f t="shared" si="66"/>
        <v>141.30000000000001</v>
      </c>
      <c r="E251" s="20" t="s">
        <v>4</v>
      </c>
      <c r="F251" s="6">
        <f>B251*6</f>
        <v>180</v>
      </c>
      <c r="H251" s="109" t="s">
        <v>67</v>
      </c>
      <c r="I251" s="52" t="s">
        <v>39</v>
      </c>
      <c r="J251" s="51" t="s">
        <v>3</v>
      </c>
      <c r="K251" s="51" t="s">
        <v>1</v>
      </c>
      <c r="L251" s="51" t="s">
        <v>2</v>
      </c>
    </row>
    <row r="252" spans="1:12">
      <c r="A252" s="1" t="s">
        <v>7</v>
      </c>
      <c r="B252" s="4">
        <v>3</v>
      </c>
      <c r="C252" s="6" t="s">
        <v>4</v>
      </c>
      <c r="D252" s="4" t="s">
        <v>4</v>
      </c>
      <c r="E252" s="20" t="s">
        <v>4</v>
      </c>
      <c r="F252" s="6">
        <f t="shared" si="67"/>
        <v>21</v>
      </c>
      <c r="H252" s="109"/>
      <c r="I252" s="63" t="s">
        <v>6</v>
      </c>
      <c r="J252" s="4">
        <v>20</v>
      </c>
      <c r="K252" s="6">
        <v>370</v>
      </c>
      <c r="L252" s="4">
        <f t="shared" ref="L252" si="68">K252/100*J252</f>
        <v>74</v>
      </c>
    </row>
    <row r="253" spans="1:12">
      <c r="A253" s="1" t="s">
        <v>8</v>
      </c>
      <c r="B253" s="4">
        <v>4</v>
      </c>
      <c r="C253" s="6">
        <v>370</v>
      </c>
      <c r="D253" s="4">
        <f t="shared" si="66"/>
        <v>14.8</v>
      </c>
      <c r="E253" s="20" t="s">
        <v>4</v>
      </c>
      <c r="F253" s="6">
        <f t="shared" si="67"/>
        <v>28</v>
      </c>
      <c r="H253" s="109"/>
      <c r="I253" s="1" t="s">
        <v>53</v>
      </c>
      <c r="J253" s="50">
        <v>10</v>
      </c>
      <c r="K253" s="6">
        <v>648</v>
      </c>
      <c r="L253" s="50">
        <f>K253/100*J253</f>
        <v>64.800000000000011</v>
      </c>
    </row>
    <row r="254" spans="1:12">
      <c r="A254" s="1" t="s">
        <v>58</v>
      </c>
      <c r="B254" s="81">
        <v>15</v>
      </c>
      <c r="C254" s="6">
        <v>645</v>
      </c>
      <c r="D254" s="4">
        <f>C254/100*B254</f>
        <v>96.75</v>
      </c>
      <c r="E254" s="20" t="s">
        <v>4</v>
      </c>
      <c r="F254" s="6">
        <f t="shared" si="67"/>
        <v>105</v>
      </c>
      <c r="L254" s="57">
        <f>SUM(L252:L253)</f>
        <v>138.80000000000001</v>
      </c>
    </row>
    <row r="255" spans="1:12">
      <c r="A255" s="2" t="s">
        <v>11</v>
      </c>
      <c r="B255" s="8">
        <f>SUM(B256:B258)</f>
        <v>70</v>
      </c>
      <c r="C255" s="8" t="s">
        <v>4</v>
      </c>
      <c r="D255" s="8">
        <f>SUM(D256:D258)</f>
        <v>211.05</v>
      </c>
      <c r="E255" s="24">
        <f>D255/D243</f>
        <v>9.4160620229348221E-2</v>
      </c>
      <c r="F255" s="8">
        <f>SUM(F256:F258)</f>
        <v>490</v>
      </c>
    </row>
    <row r="256" spans="1:12">
      <c r="A256" s="1" t="s">
        <v>59</v>
      </c>
      <c r="B256" s="20">
        <v>25</v>
      </c>
      <c r="C256" s="6">
        <v>354</v>
      </c>
      <c r="D256" s="4">
        <f>C256/100*B256</f>
        <v>88.5</v>
      </c>
      <c r="E256" s="20" t="s">
        <v>4</v>
      </c>
      <c r="F256" s="20">
        <f t="shared" ref="F256:F273" si="69">B256*$C$3</f>
        <v>175</v>
      </c>
    </row>
    <row r="257" spans="1:12">
      <c r="A257" s="1" t="s">
        <v>57</v>
      </c>
      <c r="B257" s="45">
        <v>30</v>
      </c>
      <c r="C257" s="49">
        <v>272</v>
      </c>
      <c r="D257" s="4">
        <f>C257/100*B257</f>
        <v>81.600000000000009</v>
      </c>
      <c r="E257" s="45" t="s">
        <v>4</v>
      </c>
      <c r="F257" s="45">
        <f t="shared" si="69"/>
        <v>210</v>
      </c>
    </row>
    <row r="258" spans="1:12">
      <c r="A258" s="12" t="s">
        <v>52</v>
      </c>
      <c r="B258" s="20">
        <v>15</v>
      </c>
      <c r="C258" s="6">
        <v>273</v>
      </c>
      <c r="D258" s="4">
        <f>C258/100*B258</f>
        <v>40.950000000000003</v>
      </c>
      <c r="E258" s="20" t="s">
        <v>4</v>
      </c>
      <c r="F258" s="20">
        <f t="shared" si="69"/>
        <v>105</v>
      </c>
    </row>
    <row r="259" spans="1:12">
      <c r="A259" s="2" t="s">
        <v>13</v>
      </c>
      <c r="B259" s="8">
        <f>SUM(B260:B264)</f>
        <v>153</v>
      </c>
      <c r="C259" s="8" t="s">
        <v>4</v>
      </c>
      <c r="D259" s="8">
        <f>SUM(D260:D264)</f>
        <v>564.1</v>
      </c>
      <c r="E259" s="24">
        <f>D259/D243</f>
        <v>0.25167498636046115</v>
      </c>
      <c r="F259" s="8">
        <f>SUM(F260:F264)</f>
        <v>1031</v>
      </c>
    </row>
    <row r="260" spans="1:12">
      <c r="A260" s="63" t="s">
        <v>51</v>
      </c>
      <c r="B260" s="20">
        <v>50</v>
      </c>
      <c r="C260" s="6">
        <v>254</v>
      </c>
      <c r="D260" s="4">
        <f>C260/100*B260</f>
        <v>127</v>
      </c>
      <c r="E260" s="20" t="s">
        <v>4</v>
      </c>
      <c r="F260" s="21">
        <f t="shared" si="69"/>
        <v>350</v>
      </c>
    </row>
    <row r="261" spans="1:12">
      <c r="A261" s="63" t="s">
        <v>91</v>
      </c>
      <c r="B261" s="20">
        <v>40</v>
      </c>
      <c r="C261" s="6">
        <v>471</v>
      </c>
      <c r="D261" s="4">
        <f t="shared" ref="D261:D262" si="70">C261/100*B261</f>
        <v>188.4</v>
      </c>
      <c r="E261" s="20" t="s">
        <v>4</v>
      </c>
      <c r="F261" s="6">
        <f>B261*6</f>
        <v>240</v>
      </c>
      <c r="H261" s="109" t="s">
        <v>67</v>
      </c>
      <c r="I261" s="52" t="s">
        <v>39</v>
      </c>
      <c r="J261" s="51" t="s">
        <v>3</v>
      </c>
      <c r="K261" s="51" t="s">
        <v>1</v>
      </c>
      <c r="L261" s="51" t="s">
        <v>2</v>
      </c>
    </row>
    <row r="262" spans="1:12">
      <c r="A262" s="63" t="s">
        <v>6</v>
      </c>
      <c r="B262" s="20">
        <v>45</v>
      </c>
      <c r="C262" s="6">
        <v>370</v>
      </c>
      <c r="D262" s="4">
        <f t="shared" si="70"/>
        <v>166.5</v>
      </c>
      <c r="E262" s="20" t="s">
        <v>4</v>
      </c>
      <c r="F262" s="21">
        <f t="shared" si="69"/>
        <v>315</v>
      </c>
      <c r="H262" s="109"/>
      <c r="I262" s="63" t="s">
        <v>6</v>
      </c>
      <c r="J262" s="4">
        <v>20</v>
      </c>
      <c r="K262" s="6">
        <v>370</v>
      </c>
      <c r="L262" s="4">
        <f t="shared" ref="L262" si="71">K262/100*J262</f>
        <v>74</v>
      </c>
    </row>
    <row r="263" spans="1:12">
      <c r="A263" s="1" t="s">
        <v>69</v>
      </c>
      <c r="B263" s="81">
        <v>15</v>
      </c>
      <c r="C263" s="6">
        <v>548</v>
      </c>
      <c r="D263" s="81">
        <f>C263/100*B263</f>
        <v>82.2</v>
      </c>
      <c r="E263" s="50" t="s">
        <v>4</v>
      </c>
      <c r="F263" s="50">
        <f t="shared" si="69"/>
        <v>105</v>
      </c>
      <c r="H263" s="109"/>
      <c r="I263" s="1" t="s">
        <v>69</v>
      </c>
      <c r="J263" s="50">
        <v>20</v>
      </c>
      <c r="K263" s="6">
        <v>548</v>
      </c>
      <c r="L263" s="50">
        <f>K263/100*J263</f>
        <v>109.60000000000001</v>
      </c>
    </row>
    <row r="264" spans="1:12">
      <c r="A264" s="1" t="s">
        <v>7</v>
      </c>
      <c r="B264" s="20">
        <v>3</v>
      </c>
      <c r="C264" s="6" t="s">
        <v>4</v>
      </c>
      <c r="D264" s="4" t="s">
        <v>4</v>
      </c>
      <c r="E264" s="44" t="s">
        <v>4</v>
      </c>
      <c r="F264" s="21">
        <f t="shared" si="69"/>
        <v>21</v>
      </c>
      <c r="L264" s="57">
        <f>SUM(L262:L263)</f>
        <v>183.60000000000002</v>
      </c>
    </row>
    <row r="265" spans="1:12">
      <c r="A265" s="2" t="s">
        <v>14</v>
      </c>
      <c r="B265" s="8">
        <f>SUM(B266:B273)</f>
        <v>198.42857142857144</v>
      </c>
      <c r="C265" s="8" t="s">
        <v>4</v>
      </c>
      <c r="D265" s="8">
        <f>SUM(D266:D273)</f>
        <v>666.38285714285712</v>
      </c>
      <c r="E265" s="24">
        <f>D265/D243</f>
        <v>0.29730880425859546</v>
      </c>
      <c r="F265" s="8">
        <f>SUM(F266:F273)</f>
        <v>1389</v>
      </c>
    </row>
    <row r="266" spans="1:12" ht="15.75" customHeight="1">
      <c r="A266" s="63" t="s">
        <v>47</v>
      </c>
      <c r="B266" s="20">
        <v>50</v>
      </c>
      <c r="C266" s="6">
        <v>360</v>
      </c>
      <c r="D266" s="4">
        <f t="shared" ref="D266:D268" si="72">C266/100*B266</f>
        <v>180</v>
      </c>
      <c r="E266" s="20" t="s">
        <v>4</v>
      </c>
      <c r="F266" s="21">
        <f t="shared" si="69"/>
        <v>350</v>
      </c>
    </row>
    <row r="267" spans="1:12">
      <c r="A267" s="22" t="s">
        <v>48</v>
      </c>
      <c r="B267" s="82">
        <f>150/7</f>
        <v>21.428571428571427</v>
      </c>
      <c r="C267" s="6">
        <v>395</v>
      </c>
      <c r="D267" s="4">
        <f t="shared" si="72"/>
        <v>84.642857142857139</v>
      </c>
      <c r="E267" s="50" t="s">
        <v>4</v>
      </c>
      <c r="F267" s="50">
        <f t="shared" si="69"/>
        <v>150</v>
      </c>
    </row>
    <row r="268" spans="1:12" ht="15.75" customHeight="1">
      <c r="A268" s="58" t="s">
        <v>18</v>
      </c>
      <c r="B268" s="59">
        <v>6</v>
      </c>
      <c r="C268" s="59">
        <v>100</v>
      </c>
      <c r="D268" s="60">
        <f t="shared" si="72"/>
        <v>6</v>
      </c>
      <c r="E268" s="59" t="s">
        <v>4</v>
      </c>
      <c r="F268" s="59">
        <f t="shared" si="69"/>
        <v>42</v>
      </c>
    </row>
    <row r="269" spans="1:12" ht="15.75" customHeight="1">
      <c r="A269" s="58" t="s">
        <v>19</v>
      </c>
      <c r="B269" s="59">
        <v>1</v>
      </c>
      <c r="C269" s="59" t="s">
        <v>4</v>
      </c>
      <c r="D269" s="60" t="s">
        <v>4</v>
      </c>
      <c r="E269" s="59" t="s">
        <v>4</v>
      </c>
      <c r="F269" s="59">
        <f t="shared" si="69"/>
        <v>7</v>
      </c>
    </row>
    <row r="270" spans="1:12" ht="15.75" customHeight="1">
      <c r="A270" s="63" t="s">
        <v>51</v>
      </c>
      <c r="B270" s="20">
        <v>45</v>
      </c>
      <c r="C270" s="6">
        <v>254</v>
      </c>
      <c r="D270" s="4">
        <f t="shared" ref="D270:D271" si="73">C270/100*B270</f>
        <v>114.3</v>
      </c>
      <c r="E270" s="20" t="s">
        <v>4</v>
      </c>
      <c r="F270" s="21">
        <f t="shared" si="69"/>
        <v>315</v>
      </c>
    </row>
    <row r="271" spans="1:12" ht="15.75" customHeight="1">
      <c r="A271" s="63" t="s">
        <v>6</v>
      </c>
      <c r="B271" s="81">
        <v>40</v>
      </c>
      <c r="C271" s="6">
        <v>370</v>
      </c>
      <c r="D271" s="4">
        <f t="shared" si="73"/>
        <v>148</v>
      </c>
      <c r="E271" s="81" t="s">
        <v>4</v>
      </c>
      <c r="F271" s="81">
        <f t="shared" ref="F271" si="74">B271*$C$3</f>
        <v>280</v>
      </c>
    </row>
    <row r="272" spans="1:12" ht="15.75" customHeight="1">
      <c r="A272" s="1" t="s">
        <v>7</v>
      </c>
      <c r="B272" s="20">
        <v>3</v>
      </c>
      <c r="C272" s="6" t="s">
        <v>4</v>
      </c>
      <c r="D272" s="4" t="s">
        <v>4</v>
      </c>
      <c r="E272" s="20" t="s">
        <v>4</v>
      </c>
      <c r="F272" s="21">
        <f t="shared" si="69"/>
        <v>21</v>
      </c>
    </row>
    <row r="273" spans="1:12" ht="15.75" customHeight="1">
      <c r="A273" s="1" t="s">
        <v>10</v>
      </c>
      <c r="B273" s="21">
        <v>32</v>
      </c>
      <c r="C273" s="6">
        <v>417</v>
      </c>
      <c r="D273" s="4">
        <f t="shared" ref="D273" si="75">C273/100*B273</f>
        <v>133.44</v>
      </c>
      <c r="E273" s="21" t="s">
        <v>4</v>
      </c>
      <c r="F273" s="21">
        <f t="shared" si="69"/>
        <v>224</v>
      </c>
    </row>
    <row r="274" spans="1:12" ht="15.75" customHeight="1">
      <c r="A274" s="11"/>
      <c r="B274" s="10"/>
      <c r="C274" s="11"/>
      <c r="D274" s="11"/>
      <c r="E274" s="11"/>
      <c r="F274" s="11"/>
    </row>
    <row r="275" spans="1:12" ht="15" customHeight="1">
      <c r="A275" s="87" t="s">
        <v>39</v>
      </c>
      <c r="B275" s="89" t="s">
        <v>0</v>
      </c>
      <c r="C275" s="90"/>
      <c r="D275" s="90"/>
      <c r="E275" s="27"/>
      <c r="F275" s="102" t="s">
        <v>92</v>
      </c>
    </row>
    <row r="276" spans="1:12" ht="30">
      <c r="A276" s="88"/>
      <c r="B276" s="18" t="s">
        <v>3</v>
      </c>
      <c r="C276" s="18" t="s">
        <v>1</v>
      </c>
      <c r="D276" s="18" t="s">
        <v>2</v>
      </c>
      <c r="E276" s="26" t="s">
        <v>54</v>
      </c>
      <c r="F276" s="103"/>
    </row>
    <row r="277" spans="1:12" ht="15" customHeight="1">
      <c r="A277" s="91" t="s">
        <v>44</v>
      </c>
      <c r="B277" s="93">
        <f>B279+B289+B292</f>
        <v>440</v>
      </c>
      <c r="C277" s="95" t="s">
        <v>4</v>
      </c>
      <c r="D277" s="93">
        <f>D279+D289+D292+D298</f>
        <v>1576.35</v>
      </c>
      <c r="E277" s="93" t="s">
        <v>4</v>
      </c>
      <c r="F277" s="93">
        <f>F279+F289+F292+F298</f>
        <v>3010</v>
      </c>
    </row>
    <row r="278" spans="1:12">
      <c r="A278" s="92"/>
      <c r="B278" s="92"/>
      <c r="C278" s="92"/>
      <c r="D278" s="92"/>
      <c r="E278" s="114"/>
      <c r="F278" s="92"/>
    </row>
    <row r="279" spans="1:12">
      <c r="A279" s="2" t="s">
        <v>34</v>
      </c>
      <c r="B279" s="7">
        <f>SUM(B280:B288)</f>
        <v>232</v>
      </c>
      <c r="C279" s="8" t="s">
        <v>4</v>
      </c>
      <c r="D279" s="7">
        <f>SUM(D280:D288)</f>
        <v>778.89999999999986</v>
      </c>
      <c r="E279" s="24"/>
      <c r="F279" s="7">
        <f>SUM(F280:F288)</f>
        <v>1594</v>
      </c>
    </row>
    <row r="280" spans="1:12" s="3" customFormat="1">
      <c r="A280" s="63" t="s">
        <v>72</v>
      </c>
      <c r="B280" s="23">
        <v>50</v>
      </c>
      <c r="C280" s="6">
        <v>308</v>
      </c>
      <c r="D280" s="23">
        <f t="shared" ref="D280" si="76">C280/100*B280</f>
        <v>154</v>
      </c>
      <c r="E280" s="6" t="s">
        <v>4</v>
      </c>
      <c r="F280" s="6">
        <f t="shared" ref="F280" si="77">B280*$C$3</f>
        <v>350</v>
      </c>
      <c r="G280"/>
      <c r="H280"/>
      <c r="I280"/>
    </row>
    <row r="281" spans="1:12">
      <c r="A281" s="1" t="s">
        <v>66</v>
      </c>
      <c r="B281" s="4">
        <v>25</v>
      </c>
      <c r="C281" s="6">
        <v>270</v>
      </c>
      <c r="D281" s="4">
        <f t="shared" ref="D281:D287" si="78">C281/100*B281</f>
        <v>67.5</v>
      </c>
      <c r="E281" s="20" t="s">
        <v>4</v>
      </c>
      <c r="F281" s="6">
        <f t="shared" ref="F281:F288" si="79">B281*$C$3</f>
        <v>175</v>
      </c>
    </row>
    <row r="282" spans="1:12">
      <c r="A282" s="1" t="s">
        <v>9</v>
      </c>
      <c r="B282" s="4">
        <v>15</v>
      </c>
      <c r="C282" s="6">
        <v>460</v>
      </c>
      <c r="D282" s="4">
        <f t="shared" si="78"/>
        <v>69</v>
      </c>
      <c r="E282" s="20" t="s">
        <v>4</v>
      </c>
      <c r="F282" s="6">
        <f t="shared" si="79"/>
        <v>105</v>
      </c>
    </row>
    <row r="283" spans="1:12">
      <c r="A283" s="63" t="s">
        <v>51</v>
      </c>
      <c r="B283" s="4">
        <v>45</v>
      </c>
      <c r="C283" s="6">
        <v>254</v>
      </c>
      <c r="D283" s="4">
        <f t="shared" si="78"/>
        <v>114.3</v>
      </c>
      <c r="E283" s="20" t="s">
        <v>4</v>
      </c>
      <c r="F283" s="6">
        <f t="shared" si="79"/>
        <v>315</v>
      </c>
    </row>
    <row r="284" spans="1:12">
      <c r="A284" s="63" t="s">
        <v>6</v>
      </c>
      <c r="B284" s="4">
        <v>35</v>
      </c>
      <c r="C284" s="6">
        <v>370</v>
      </c>
      <c r="D284" s="4">
        <f t="shared" si="78"/>
        <v>129.5</v>
      </c>
      <c r="E284" s="20" t="s">
        <v>4</v>
      </c>
      <c r="F284" s="6">
        <f t="shared" si="79"/>
        <v>245</v>
      </c>
    </row>
    <row r="285" spans="1:12">
      <c r="A285" s="63" t="s">
        <v>91</v>
      </c>
      <c r="B285" s="4">
        <v>30</v>
      </c>
      <c r="C285" s="6">
        <v>471</v>
      </c>
      <c r="D285" s="4">
        <f t="shared" si="78"/>
        <v>141.30000000000001</v>
      </c>
      <c r="E285" s="20" t="s">
        <v>4</v>
      </c>
      <c r="F285" s="6">
        <f>B285*6</f>
        <v>180</v>
      </c>
      <c r="H285" s="109" t="s">
        <v>67</v>
      </c>
      <c r="I285" s="52" t="s">
        <v>39</v>
      </c>
      <c r="J285" s="51" t="s">
        <v>3</v>
      </c>
      <c r="K285" s="51" t="s">
        <v>1</v>
      </c>
      <c r="L285" s="51" t="s">
        <v>2</v>
      </c>
    </row>
    <row r="286" spans="1:12">
      <c r="A286" s="1" t="s">
        <v>7</v>
      </c>
      <c r="B286" s="4">
        <v>3</v>
      </c>
      <c r="C286" s="6" t="s">
        <v>4</v>
      </c>
      <c r="D286" s="4" t="s">
        <v>4</v>
      </c>
      <c r="E286" s="20" t="s">
        <v>4</v>
      </c>
      <c r="F286" s="6">
        <f t="shared" si="79"/>
        <v>21</v>
      </c>
      <c r="H286" s="109"/>
      <c r="I286" s="63" t="s">
        <v>6</v>
      </c>
      <c r="J286" s="4">
        <v>20</v>
      </c>
      <c r="K286" s="6">
        <v>370</v>
      </c>
      <c r="L286" s="4">
        <f t="shared" ref="L286" si="80">K286/100*J286</f>
        <v>74</v>
      </c>
    </row>
    <row r="287" spans="1:12">
      <c r="A287" s="1" t="s">
        <v>8</v>
      </c>
      <c r="B287" s="4">
        <v>4</v>
      </c>
      <c r="C287" s="6">
        <v>370</v>
      </c>
      <c r="D287" s="4">
        <f t="shared" si="78"/>
        <v>14.8</v>
      </c>
      <c r="E287" s="20" t="s">
        <v>4</v>
      </c>
      <c r="F287" s="6">
        <f t="shared" si="79"/>
        <v>28</v>
      </c>
      <c r="H287" s="109"/>
      <c r="I287" s="1" t="s">
        <v>58</v>
      </c>
      <c r="J287" s="50">
        <v>10</v>
      </c>
      <c r="K287" s="6">
        <v>645</v>
      </c>
      <c r="L287" s="4">
        <f>K287/100*J287</f>
        <v>64.5</v>
      </c>
    </row>
    <row r="288" spans="1:12">
      <c r="A288" s="1" t="s">
        <v>59</v>
      </c>
      <c r="B288" s="81">
        <v>25</v>
      </c>
      <c r="C288" s="6">
        <v>354</v>
      </c>
      <c r="D288" s="4">
        <f>C288/100*B288</f>
        <v>88.5</v>
      </c>
      <c r="E288" s="81" t="s">
        <v>4</v>
      </c>
      <c r="F288" s="81">
        <f t="shared" si="79"/>
        <v>175</v>
      </c>
      <c r="L288" s="57">
        <f>SUM(L286:L287)</f>
        <v>138.5</v>
      </c>
    </row>
    <row r="289" spans="1:12">
      <c r="A289" s="2" t="s">
        <v>11</v>
      </c>
      <c r="B289" s="8">
        <f>SUM(B290:B291)</f>
        <v>45</v>
      </c>
      <c r="C289" s="8" t="s">
        <v>4</v>
      </c>
      <c r="D289" s="8">
        <f>SUM(D290:D291)</f>
        <v>178.8</v>
      </c>
      <c r="E289" s="24"/>
      <c r="F289" s="8">
        <f>SUM(F290:F291)</f>
        <v>315</v>
      </c>
    </row>
    <row r="290" spans="1:12">
      <c r="A290" s="1" t="s">
        <v>53</v>
      </c>
      <c r="B290" s="20">
        <v>15</v>
      </c>
      <c r="C290" s="6">
        <v>648</v>
      </c>
      <c r="D290" s="4">
        <f>C290/100*B290</f>
        <v>97.2</v>
      </c>
      <c r="E290" s="20" t="s">
        <v>4</v>
      </c>
      <c r="F290" s="20">
        <f t="shared" ref="F290:F297" si="81">B290*$C$3</f>
        <v>105</v>
      </c>
    </row>
    <row r="291" spans="1:12">
      <c r="A291" s="1" t="s">
        <v>57</v>
      </c>
      <c r="B291" s="20">
        <v>30</v>
      </c>
      <c r="C291" s="49">
        <v>272</v>
      </c>
      <c r="D291" s="4">
        <f>C291/100*B291</f>
        <v>81.600000000000009</v>
      </c>
      <c r="E291" s="20" t="s">
        <v>4</v>
      </c>
      <c r="F291" s="20">
        <f t="shared" si="81"/>
        <v>210</v>
      </c>
    </row>
    <row r="292" spans="1:12">
      <c r="A292" s="2" t="s">
        <v>13</v>
      </c>
      <c r="B292" s="8">
        <f>SUM(B293:B297)</f>
        <v>163</v>
      </c>
      <c r="C292" s="2"/>
      <c r="D292" s="8">
        <f>SUM(D293:D297)</f>
        <v>618.65</v>
      </c>
      <c r="E292" s="24"/>
      <c r="F292" s="8">
        <f>SUM(F293:F297)</f>
        <v>1101</v>
      </c>
    </row>
    <row r="293" spans="1:12">
      <c r="A293" s="63" t="s">
        <v>51</v>
      </c>
      <c r="B293" s="20">
        <v>50</v>
      </c>
      <c r="C293" s="6">
        <v>254</v>
      </c>
      <c r="D293" s="4">
        <f>C293/100*B293</f>
        <v>127</v>
      </c>
      <c r="E293" s="20" t="s">
        <v>4</v>
      </c>
      <c r="F293" s="21">
        <f t="shared" si="81"/>
        <v>350</v>
      </c>
    </row>
    <row r="294" spans="1:12">
      <c r="A294" s="63" t="s">
        <v>91</v>
      </c>
      <c r="B294" s="20">
        <v>40</v>
      </c>
      <c r="C294" s="6">
        <v>471</v>
      </c>
      <c r="D294" s="4">
        <f t="shared" ref="D294:D296" si="82">C294/100*B294</f>
        <v>188.4</v>
      </c>
      <c r="E294" s="20" t="s">
        <v>4</v>
      </c>
      <c r="F294" s="21">
        <f>B294*6</f>
        <v>240</v>
      </c>
      <c r="H294" s="109" t="s">
        <v>67</v>
      </c>
      <c r="I294" s="52" t="s">
        <v>39</v>
      </c>
      <c r="J294" s="51" t="s">
        <v>3</v>
      </c>
      <c r="K294" s="51" t="s">
        <v>1</v>
      </c>
      <c r="L294" s="51" t="s">
        <v>2</v>
      </c>
    </row>
    <row r="295" spans="1:12">
      <c r="A295" s="63" t="s">
        <v>6</v>
      </c>
      <c r="B295" s="20">
        <v>45</v>
      </c>
      <c r="C295" s="6">
        <v>370</v>
      </c>
      <c r="D295" s="4">
        <f t="shared" si="82"/>
        <v>166.5</v>
      </c>
      <c r="E295" s="20" t="s">
        <v>4</v>
      </c>
      <c r="F295" s="21">
        <f t="shared" si="81"/>
        <v>315</v>
      </c>
      <c r="H295" s="109"/>
      <c r="I295" s="63" t="s">
        <v>6</v>
      </c>
      <c r="J295" s="4">
        <v>20</v>
      </c>
      <c r="K295" s="6">
        <v>370</v>
      </c>
      <c r="L295" s="4">
        <f t="shared" ref="L295" si="83">K295/100*J295</f>
        <v>74</v>
      </c>
    </row>
    <row r="296" spans="1:12">
      <c r="A296" s="63" t="s">
        <v>68</v>
      </c>
      <c r="B296" s="20">
        <v>25</v>
      </c>
      <c r="C296" s="6">
        <v>547</v>
      </c>
      <c r="D296" s="4">
        <f t="shared" si="82"/>
        <v>136.75</v>
      </c>
      <c r="E296" s="20" t="s">
        <v>4</v>
      </c>
      <c r="F296" s="21">
        <f t="shared" si="81"/>
        <v>175</v>
      </c>
      <c r="H296" s="109"/>
      <c r="I296" s="1" t="s">
        <v>53</v>
      </c>
      <c r="J296" s="50">
        <v>17</v>
      </c>
      <c r="K296" s="6">
        <v>648</v>
      </c>
      <c r="L296" s="50">
        <f>K296/100*J296</f>
        <v>110.16000000000001</v>
      </c>
    </row>
    <row r="297" spans="1:12">
      <c r="A297" s="1" t="s">
        <v>7</v>
      </c>
      <c r="B297" s="20">
        <v>3</v>
      </c>
      <c r="C297" s="20" t="s">
        <v>4</v>
      </c>
      <c r="D297" s="4" t="s">
        <v>4</v>
      </c>
      <c r="E297" s="20" t="s">
        <v>4</v>
      </c>
      <c r="F297" s="21">
        <f t="shared" si="81"/>
        <v>21</v>
      </c>
      <c r="L297" s="57">
        <f>SUM(L295:L296)</f>
        <v>184.16000000000003</v>
      </c>
    </row>
    <row r="298" spans="1:12">
      <c r="A298" s="2" t="s">
        <v>14</v>
      </c>
      <c r="B298" s="96" t="s">
        <v>63</v>
      </c>
      <c r="C298" s="97"/>
      <c r="D298" s="97"/>
      <c r="E298" s="97"/>
      <c r="F298" s="98"/>
    </row>
    <row r="301" spans="1:12">
      <c r="A301" s="3" t="s">
        <v>76</v>
      </c>
      <c r="B301" s="10" t="s">
        <v>82</v>
      </c>
      <c r="C301" s="77" t="s">
        <v>80</v>
      </c>
      <c r="D301" s="67" t="s">
        <v>79</v>
      </c>
      <c r="E301" s="67" t="s">
        <v>78</v>
      </c>
      <c r="F301" s="68" t="s">
        <v>77</v>
      </c>
      <c r="H301" s="80" t="s">
        <v>84</v>
      </c>
      <c r="I301" s="75" t="s">
        <v>6</v>
      </c>
      <c r="J301" s="69">
        <f>SUMIF($I$48:$I$296,$I301,$J$48:$J$296)</f>
        <v>365</v>
      </c>
      <c r="K301" s="68" t="s">
        <v>4</v>
      </c>
      <c r="L301" s="68" t="s">
        <v>88</v>
      </c>
    </row>
    <row r="302" spans="1:12">
      <c r="A302" s="65" t="s">
        <v>71</v>
      </c>
      <c r="B302" s="64"/>
      <c r="C302" s="78">
        <f>F302-B302-D302-E302</f>
        <v>350</v>
      </c>
      <c r="D302" s="64"/>
      <c r="E302" s="64">
        <v>350</v>
      </c>
      <c r="F302" s="64">
        <f t="shared" ref="F302:F318" si="84">SUMIF($A$25:$A$297,$A302,$F$25:$F$297)</f>
        <v>700</v>
      </c>
      <c r="H302" s="36" t="s">
        <v>90</v>
      </c>
      <c r="I302" s="75" t="s">
        <v>53</v>
      </c>
      <c r="J302" s="69">
        <f>SUMIF($I$48:$I$296,$I302,$J$48:$J$296)</f>
        <v>90</v>
      </c>
      <c r="K302" s="68" t="s">
        <v>87</v>
      </c>
    </row>
    <row r="303" spans="1:12">
      <c r="A303" s="65" t="s">
        <v>70</v>
      </c>
      <c r="B303" s="64"/>
      <c r="C303" s="78">
        <f t="shared" ref="C303:C329" si="85">F303-B303-D303-E303</f>
        <v>700</v>
      </c>
      <c r="D303" s="64"/>
      <c r="E303" s="64"/>
      <c r="F303" s="64">
        <f t="shared" si="84"/>
        <v>700</v>
      </c>
      <c r="H303" s="36" t="s">
        <v>90</v>
      </c>
      <c r="I303" s="75" t="s">
        <v>58</v>
      </c>
      <c r="J303" s="69">
        <f>SUMIF($I$48:$I$296,$I303,$J$48:$J$296)</f>
        <v>61</v>
      </c>
      <c r="K303" s="68" t="s">
        <v>87</v>
      </c>
    </row>
    <row r="304" spans="1:12">
      <c r="A304" s="65" t="s">
        <v>49</v>
      </c>
      <c r="B304" s="64"/>
      <c r="C304" s="78">
        <f t="shared" si="85"/>
        <v>700</v>
      </c>
      <c r="D304" s="64"/>
      <c r="E304" s="64"/>
      <c r="F304" s="64">
        <f t="shared" si="84"/>
        <v>700</v>
      </c>
      <c r="H304" s="36" t="s">
        <v>90</v>
      </c>
      <c r="I304" s="75" t="s">
        <v>69</v>
      </c>
      <c r="J304" s="69">
        <f>SUMIF($I$48:$I$296,$I304,$J$48:$J$296)</f>
        <v>79</v>
      </c>
      <c r="K304" s="68" t="s">
        <v>87</v>
      </c>
    </row>
    <row r="305" spans="1:10">
      <c r="A305" s="65" t="s">
        <v>59</v>
      </c>
      <c r="B305" s="64"/>
      <c r="C305" s="78">
        <f t="shared" si="85"/>
        <v>1575</v>
      </c>
      <c r="D305" s="64"/>
      <c r="E305" s="64"/>
      <c r="F305" s="64">
        <f t="shared" si="84"/>
        <v>1575</v>
      </c>
      <c r="G305" t="s">
        <v>94</v>
      </c>
      <c r="H305" s="38" t="s">
        <v>85</v>
      </c>
      <c r="J305" s="76">
        <f>SUM(J301:J304)</f>
        <v>595</v>
      </c>
    </row>
    <row r="306" spans="1:10">
      <c r="A306" s="65" t="s">
        <v>72</v>
      </c>
      <c r="B306" s="64"/>
      <c r="C306" s="78">
        <f t="shared" si="85"/>
        <v>350</v>
      </c>
      <c r="D306" s="64"/>
      <c r="E306" s="64">
        <v>350</v>
      </c>
      <c r="F306" s="64">
        <f t="shared" si="84"/>
        <v>700</v>
      </c>
      <c r="H306" s="36" t="s">
        <v>90</v>
      </c>
    </row>
    <row r="307" spans="1:10">
      <c r="A307" s="65" t="s">
        <v>5</v>
      </c>
      <c r="B307" s="64"/>
      <c r="C307" s="78">
        <f t="shared" si="85"/>
        <v>700</v>
      </c>
      <c r="D307" s="64"/>
      <c r="E307" s="64"/>
      <c r="F307" s="64">
        <f t="shared" si="84"/>
        <v>700</v>
      </c>
      <c r="H307" s="36" t="s">
        <v>90</v>
      </c>
    </row>
    <row r="308" spans="1:10">
      <c r="A308" s="72" t="s">
        <v>91</v>
      </c>
      <c r="B308" s="64"/>
      <c r="C308" s="78">
        <f t="shared" si="85"/>
        <v>0</v>
      </c>
      <c r="D308" s="64">
        <v>2700</v>
      </c>
      <c r="E308" s="64">
        <v>840</v>
      </c>
      <c r="F308" s="64">
        <f t="shared" si="84"/>
        <v>3540</v>
      </c>
      <c r="H308" s="38" t="s">
        <v>4</v>
      </c>
    </row>
    <row r="309" spans="1:10">
      <c r="A309" s="73" t="s">
        <v>47</v>
      </c>
      <c r="B309" s="64"/>
      <c r="C309" s="78">
        <f t="shared" si="85"/>
        <v>350</v>
      </c>
      <c r="D309" s="64"/>
      <c r="E309" s="64">
        <v>350</v>
      </c>
      <c r="F309" s="64">
        <f t="shared" si="84"/>
        <v>700</v>
      </c>
      <c r="H309" s="36" t="s">
        <v>90</v>
      </c>
    </row>
    <row r="310" spans="1:10">
      <c r="A310" s="65" t="s">
        <v>69</v>
      </c>
      <c r="B310" s="64"/>
      <c r="C310" s="78">
        <f t="shared" si="85"/>
        <v>350</v>
      </c>
      <c r="D310" s="64"/>
      <c r="E310" s="64"/>
      <c r="F310" s="64">
        <f t="shared" si="84"/>
        <v>350</v>
      </c>
      <c r="H310" s="36" t="s">
        <v>87</v>
      </c>
    </row>
    <row r="311" spans="1:10">
      <c r="A311" s="65" t="s">
        <v>53</v>
      </c>
      <c r="B311" s="64"/>
      <c r="C311" s="78">
        <f t="shared" si="85"/>
        <v>637</v>
      </c>
      <c r="D311" s="64"/>
      <c r="E311" s="64"/>
      <c r="F311" s="64">
        <f t="shared" si="84"/>
        <v>637</v>
      </c>
      <c r="H311" s="36" t="s">
        <v>87</v>
      </c>
    </row>
    <row r="312" spans="1:10">
      <c r="A312" s="65" t="s">
        <v>58</v>
      </c>
      <c r="B312" s="64"/>
      <c r="C312" s="78">
        <f t="shared" si="85"/>
        <v>560</v>
      </c>
      <c r="D312" s="64"/>
      <c r="E312" s="64"/>
      <c r="F312" s="64">
        <f t="shared" si="84"/>
        <v>560</v>
      </c>
      <c r="H312" s="36" t="s">
        <v>87</v>
      </c>
    </row>
    <row r="313" spans="1:10">
      <c r="A313" s="65" t="s">
        <v>8</v>
      </c>
      <c r="B313" s="64"/>
      <c r="C313" s="78">
        <f t="shared" si="85"/>
        <v>224</v>
      </c>
      <c r="D313" s="64"/>
      <c r="E313" s="64"/>
      <c r="F313" s="64">
        <f t="shared" si="84"/>
        <v>224</v>
      </c>
      <c r="H313" s="36" t="s">
        <v>86</v>
      </c>
    </row>
    <row r="314" spans="1:10">
      <c r="A314" s="65" t="s">
        <v>19</v>
      </c>
      <c r="B314" s="64">
        <v>30</v>
      </c>
      <c r="C314" s="78">
        <f t="shared" si="85"/>
        <v>26</v>
      </c>
      <c r="D314" s="64"/>
      <c r="E314" s="64"/>
      <c r="F314" s="64">
        <f t="shared" si="84"/>
        <v>56</v>
      </c>
      <c r="H314" s="36" t="s">
        <v>85</v>
      </c>
    </row>
    <row r="315" spans="1:10">
      <c r="A315" s="65" t="s">
        <v>48</v>
      </c>
      <c r="B315" s="64"/>
      <c r="C315" s="78">
        <f t="shared" si="85"/>
        <v>1200</v>
      </c>
      <c r="D315" s="64"/>
      <c r="E315" s="64"/>
      <c r="F315" s="64">
        <f t="shared" si="84"/>
        <v>1200</v>
      </c>
      <c r="G315" t="s">
        <v>81</v>
      </c>
      <c r="H315" s="36" t="s">
        <v>86</v>
      </c>
    </row>
    <row r="316" spans="1:10">
      <c r="A316" s="65" t="s">
        <v>9</v>
      </c>
      <c r="B316" s="64">
        <v>260</v>
      </c>
      <c r="C316" s="78">
        <f t="shared" si="85"/>
        <v>580</v>
      </c>
      <c r="D316" s="64"/>
      <c r="E316" s="64"/>
      <c r="F316" s="64">
        <f t="shared" si="84"/>
        <v>840</v>
      </c>
      <c r="H316" s="36" t="s">
        <v>85</v>
      </c>
    </row>
    <row r="317" spans="1:10">
      <c r="A317" s="65" t="s">
        <v>46</v>
      </c>
      <c r="B317" s="64"/>
      <c r="C317" s="78">
        <f t="shared" si="85"/>
        <v>4200</v>
      </c>
      <c r="D317" s="64"/>
      <c r="E317" s="64"/>
      <c r="F317" s="64">
        <f t="shared" si="84"/>
        <v>4200</v>
      </c>
      <c r="H317" s="36" t="s">
        <v>85</v>
      </c>
    </row>
    <row r="318" spans="1:10">
      <c r="A318" s="65" t="s">
        <v>66</v>
      </c>
      <c r="B318" s="64">
        <v>120</v>
      </c>
      <c r="C318" s="78">
        <f t="shared" si="85"/>
        <v>1420</v>
      </c>
      <c r="D318" s="64"/>
      <c r="E318" s="64"/>
      <c r="F318" s="64">
        <f t="shared" si="84"/>
        <v>1540</v>
      </c>
      <c r="H318" s="36" t="s">
        <v>87</v>
      </c>
    </row>
    <row r="319" spans="1:10">
      <c r="A319" s="66" t="s">
        <v>57</v>
      </c>
      <c r="B319" s="64"/>
      <c r="C319" s="78">
        <f t="shared" ref="C319:C320" si="86">F319-B319-D319-E319</f>
        <v>1785</v>
      </c>
      <c r="D319" s="64"/>
      <c r="E319" s="64"/>
      <c r="F319" s="64">
        <f t="shared" ref="F319:F320" si="87">SUMIF($A$25:$A$297,$A319,$F$25:$F$297)</f>
        <v>1785</v>
      </c>
      <c r="H319" s="36" t="s">
        <v>87</v>
      </c>
    </row>
    <row r="320" spans="1:10">
      <c r="A320" s="83" t="s">
        <v>93</v>
      </c>
      <c r="B320" s="64"/>
      <c r="C320" s="78">
        <f t="shared" si="86"/>
        <v>350</v>
      </c>
      <c r="D320" s="64"/>
      <c r="E320" s="64"/>
      <c r="F320" s="64">
        <f t="shared" si="87"/>
        <v>350</v>
      </c>
      <c r="H320" s="36" t="s">
        <v>87</v>
      </c>
    </row>
    <row r="321" spans="1:8">
      <c r="A321" s="65" t="s">
        <v>52</v>
      </c>
      <c r="B321" s="64">
        <v>490</v>
      </c>
      <c r="C321" s="78">
        <f t="shared" si="85"/>
        <v>0</v>
      </c>
      <c r="D321" s="64"/>
      <c r="E321" s="64"/>
      <c r="F321" s="64">
        <f t="shared" ref="F321:F329" si="88">SUMIF($A$25:$A$297,$A321,$F$25:$F$297)</f>
        <v>490</v>
      </c>
      <c r="H321" s="36" t="s">
        <v>4</v>
      </c>
    </row>
    <row r="322" spans="1:8">
      <c r="A322" s="65" t="s">
        <v>18</v>
      </c>
      <c r="B322" s="64">
        <v>336</v>
      </c>
      <c r="C322" s="78">
        <f t="shared" si="85"/>
        <v>0</v>
      </c>
      <c r="D322" s="64"/>
      <c r="E322" s="64"/>
      <c r="F322" s="64">
        <f t="shared" si="88"/>
        <v>336</v>
      </c>
      <c r="H322" s="36" t="s">
        <v>4</v>
      </c>
    </row>
    <row r="323" spans="1:8">
      <c r="A323" s="65" t="s">
        <v>6</v>
      </c>
      <c r="B323" s="64"/>
      <c r="C323" s="78">
        <f t="shared" si="85"/>
        <v>0</v>
      </c>
      <c r="D323" s="64">
        <v>5520</v>
      </c>
      <c r="E323" s="64">
        <v>1235</v>
      </c>
      <c r="F323" s="64">
        <f t="shared" si="88"/>
        <v>6755</v>
      </c>
      <c r="H323" s="36" t="s">
        <v>4</v>
      </c>
    </row>
    <row r="324" spans="1:8" ht="15.75" customHeight="1">
      <c r="A324" s="65" t="s">
        <v>73</v>
      </c>
      <c r="B324" s="64"/>
      <c r="C324" s="78">
        <f t="shared" si="85"/>
        <v>420</v>
      </c>
      <c r="D324" s="64"/>
      <c r="E324" s="64"/>
      <c r="F324" s="64">
        <f t="shared" si="88"/>
        <v>420</v>
      </c>
      <c r="G324" t="s">
        <v>95</v>
      </c>
      <c r="H324" s="36" t="s">
        <v>86</v>
      </c>
    </row>
    <row r="325" spans="1:8" ht="15.75" customHeight="1">
      <c r="A325" s="65" t="s">
        <v>51</v>
      </c>
      <c r="B325" s="64"/>
      <c r="C325" s="78">
        <f t="shared" si="85"/>
        <v>0</v>
      </c>
      <c r="D325" s="64">
        <v>1190</v>
      </c>
      <c r="E325" s="64">
        <v>1680</v>
      </c>
      <c r="F325" s="64">
        <f t="shared" si="88"/>
        <v>2870</v>
      </c>
      <c r="H325" s="36" t="s">
        <v>4</v>
      </c>
    </row>
    <row r="326" spans="1:8" ht="15.75" customHeight="1">
      <c r="A326" s="65" t="s">
        <v>7</v>
      </c>
      <c r="B326" s="64">
        <v>90</v>
      </c>
      <c r="C326" s="78">
        <f t="shared" si="85"/>
        <v>414</v>
      </c>
      <c r="D326" s="64"/>
      <c r="E326" s="64"/>
      <c r="F326" s="64">
        <f t="shared" si="88"/>
        <v>504</v>
      </c>
      <c r="H326" s="36" t="s">
        <v>85</v>
      </c>
    </row>
    <row r="327" spans="1:8">
      <c r="A327" s="65" t="s">
        <v>62</v>
      </c>
      <c r="B327" s="64">
        <v>265</v>
      </c>
      <c r="C327" s="78">
        <f t="shared" si="85"/>
        <v>1135</v>
      </c>
      <c r="D327" s="64"/>
      <c r="E327" s="64"/>
      <c r="F327" s="64">
        <f t="shared" si="88"/>
        <v>1400</v>
      </c>
      <c r="H327" s="36" t="s">
        <v>90</v>
      </c>
    </row>
    <row r="328" spans="1:8">
      <c r="A328" s="65" t="s">
        <v>68</v>
      </c>
      <c r="B328" s="64"/>
      <c r="C328" s="78">
        <f t="shared" si="85"/>
        <v>0</v>
      </c>
      <c r="D328" s="64">
        <v>420</v>
      </c>
      <c r="E328" s="64">
        <v>175</v>
      </c>
      <c r="F328" s="64">
        <f t="shared" si="88"/>
        <v>595</v>
      </c>
      <c r="H328" s="36" t="s">
        <v>4</v>
      </c>
    </row>
    <row r="329" spans="1:8">
      <c r="A329" s="65" t="s">
        <v>10</v>
      </c>
      <c r="B329" s="64"/>
      <c r="C329" s="78">
        <f t="shared" si="85"/>
        <v>364</v>
      </c>
      <c r="D329" s="64"/>
      <c r="E329" s="64"/>
      <c r="F329" s="64">
        <f t="shared" si="88"/>
        <v>364</v>
      </c>
      <c r="H329" s="36" t="s">
        <v>85</v>
      </c>
    </row>
    <row r="330" spans="1:8">
      <c r="B330" s="74">
        <f>SUM(B302:B329)</f>
        <v>1591</v>
      </c>
      <c r="C330" s="79">
        <f>SUM(C302:C329)</f>
        <v>18390</v>
      </c>
      <c r="D330" s="74">
        <f>SUM(D302:D329)</f>
        <v>9830</v>
      </c>
      <c r="E330" s="74">
        <f>SUM(E302:E329)</f>
        <v>4980</v>
      </c>
      <c r="F330" s="74">
        <f>SUM(F302:F329)</f>
        <v>34791</v>
      </c>
      <c r="H330" s="36"/>
    </row>
    <row r="331" spans="1:8">
      <c r="F331" s="70"/>
      <c r="H331" s="36"/>
    </row>
    <row r="332" spans="1:8">
      <c r="F332" s="71"/>
      <c r="H332" s="36"/>
    </row>
    <row r="333" spans="1:8">
      <c r="H333" s="36"/>
    </row>
    <row r="334" spans="1:8">
      <c r="H334" s="36"/>
    </row>
    <row r="335" spans="1:8">
      <c r="H335" s="36"/>
    </row>
    <row r="336" spans="1:8">
      <c r="H336" s="36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</sheetData>
  <autoFilter ref="A301:L336"/>
  <sortState ref="A301:L517">
    <sortCondition ref="A301:A517"/>
  </sortState>
  <mergeCells count="110">
    <mergeCell ref="F108:F109"/>
    <mergeCell ref="B106:D106"/>
    <mergeCell ref="H48:H50"/>
    <mergeCell ref="H58:H60"/>
    <mergeCell ref="H81:H83"/>
    <mergeCell ref="H294:H296"/>
    <mergeCell ref="H217:H219"/>
    <mergeCell ref="H227:H229"/>
    <mergeCell ref="H251:H253"/>
    <mergeCell ref="H261:H263"/>
    <mergeCell ref="H285:H287"/>
    <mergeCell ref="H125:H127"/>
    <mergeCell ref="H148:H150"/>
    <mergeCell ref="H159:H161"/>
    <mergeCell ref="H183:H185"/>
    <mergeCell ref="H193:H195"/>
    <mergeCell ref="E277:E278"/>
    <mergeCell ref="C6:J6"/>
    <mergeCell ref="C5:J5"/>
    <mergeCell ref="D277:D278"/>
    <mergeCell ref="F277:F278"/>
    <mergeCell ref="F241:F242"/>
    <mergeCell ref="F243:F244"/>
    <mergeCell ref="F175:F176"/>
    <mergeCell ref="E175:E176"/>
    <mergeCell ref="E108:E109"/>
    <mergeCell ref="C74:C75"/>
    <mergeCell ref="D74:D75"/>
    <mergeCell ref="F74:F75"/>
    <mergeCell ref="C175:C176"/>
    <mergeCell ref="D175:D176"/>
    <mergeCell ref="B139:D139"/>
    <mergeCell ref="C41:C42"/>
    <mergeCell ref="D41:D42"/>
    <mergeCell ref="E209:E210"/>
    <mergeCell ref="E243:E244"/>
    <mergeCell ref="B175:B176"/>
    <mergeCell ref="F139:F140"/>
    <mergeCell ref="B141:B142"/>
    <mergeCell ref="C141:C142"/>
    <mergeCell ref="A173:A174"/>
    <mergeCell ref="B173:D173"/>
    <mergeCell ref="F173:F174"/>
    <mergeCell ref="A175:A176"/>
    <mergeCell ref="A20:A21"/>
    <mergeCell ref="A22:A23"/>
    <mergeCell ref="H92:H94"/>
    <mergeCell ref="H116:H118"/>
    <mergeCell ref="A24:F24"/>
    <mergeCell ref="B22:B23"/>
    <mergeCell ref="B20:E20"/>
    <mergeCell ref="E22:E23"/>
    <mergeCell ref="A139:A140"/>
    <mergeCell ref="A141:A142"/>
    <mergeCell ref="D141:D142"/>
    <mergeCell ref="F141:F142"/>
    <mergeCell ref="E141:E142"/>
    <mergeCell ref="F20:F21"/>
    <mergeCell ref="A108:A109"/>
    <mergeCell ref="A106:A107"/>
    <mergeCell ref="F106:F107"/>
    <mergeCell ref="E41:E42"/>
    <mergeCell ref="E74:E75"/>
    <mergeCell ref="D108:D109"/>
    <mergeCell ref="B275:D275"/>
    <mergeCell ref="F275:F276"/>
    <mergeCell ref="A207:A208"/>
    <mergeCell ref="B207:D207"/>
    <mergeCell ref="F207:F208"/>
    <mergeCell ref="A209:A210"/>
    <mergeCell ref="B209:B210"/>
    <mergeCell ref="C209:C210"/>
    <mergeCell ref="D209:D210"/>
    <mergeCell ref="F209:F210"/>
    <mergeCell ref="A1:K1"/>
    <mergeCell ref="A18:F18"/>
    <mergeCell ref="A8:K8"/>
    <mergeCell ref="A39:A40"/>
    <mergeCell ref="B39:D39"/>
    <mergeCell ref="F39:F40"/>
    <mergeCell ref="A3:B3"/>
    <mergeCell ref="A4:B4"/>
    <mergeCell ref="A5:B5"/>
    <mergeCell ref="A6:B6"/>
    <mergeCell ref="C3:J3"/>
    <mergeCell ref="C4:J4"/>
    <mergeCell ref="A241:A242"/>
    <mergeCell ref="B241:D241"/>
    <mergeCell ref="A243:A244"/>
    <mergeCell ref="F22:F23"/>
    <mergeCell ref="D22:D23"/>
    <mergeCell ref="C22:C23"/>
    <mergeCell ref="A74:A75"/>
    <mergeCell ref="B74:B75"/>
    <mergeCell ref="B298:F298"/>
    <mergeCell ref="A72:A73"/>
    <mergeCell ref="B72:D72"/>
    <mergeCell ref="F72:F73"/>
    <mergeCell ref="A41:A42"/>
    <mergeCell ref="B41:B42"/>
    <mergeCell ref="A277:A278"/>
    <mergeCell ref="B277:B278"/>
    <mergeCell ref="C277:C278"/>
    <mergeCell ref="F41:F42"/>
    <mergeCell ref="B108:B109"/>
    <mergeCell ref="C108:C109"/>
    <mergeCell ref="B243:B244"/>
    <mergeCell ref="C243:C244"/>
    <mergeCell ref="D243:D244"/>
    <mergeCell ref="A275:A276"/>
  </mergeCells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2013-04-23T18:19:19Z</dcterms:modified>
</cp:coreProperties>
</file>